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odeb\Documents\Board - Valley Royals\Grand Prix\2022 GP\RESULTS\"/>
    </mc:Choice>
  </mc:AlternateContent>
  <bookViews>
    <workbookView xWindow="0" yWindow="0" windowWidth="28800" windowHeight="11700" activeTab="9"/>
  </bookViews>
  <sheets>
    <sheet name="Gr 4 Girls" sheetId="1" r:id="rId1"/>
    <sheet name="Gr 5 Girls" sheetId="2" r:id="rId2"/>
    <sheet name="Gr 4 Boys" sheetId="3" r:id="rId3"/>
    <sheet name="Gr 5 Boys" sheetId="4" r:id="rId4"/>
    <sheet name="Gr 6 Girls " sheetId="5" r:id="rId5"/>
    <sheet name="Gr 7 Girls " sheetId="6" r:id="rId6"/>
    <sheet name="Gr 8 Girls" sheetId="7" r:id="rId7"/>
    <sheet name="Gr 6 Boys" sheetId="9" r:id="rId8"/>
    <sheet name="Gr 7 Boys" sheetId="8" r:id="rId9"/>
    <sheet name="Gr 8 Boys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0" l="1"/>
  <c r="E36" i="10"/>
  <c r="D36" i="10"/>
  <c r="C36" i="10"/>
  <c r="B36" i="10"/>
  <c r="F67" i="8"/>
  <c r="E67" i="8"/>
  <c r="D67" i="8"/>
  <c r="C67" i="8"/>
  <c r="B67" i="8"/>
  <c r="H11" i="8"/>
  <c r="G11" i="8"/>
  <c r="F11" i="8"/>
  <c r="E11" i="8"/>
  <c r="D11" i="8"/>
  <c r="H5" i="8"/>
  <c r="G5" i="8"/>
  <c r="F5" i="8"/>
  <c r="E5" i="8"/>
  <c r="D5" i="8"/>
  <c r="F25" i="9"/>
  <c r="E25" i="9"/>
  <c r="D25" i="9"/>
  <c r="H38" i="6" l="1"/>
  <c r="G38" i="6"/>
  <c r="F38" i="6"/>
  <c r="E38" i="6"/>
  <c r="D38" i="6"/>
  <c r="H19" i="5"/>
  <c r="G19" i="5"/>
  <c r="F19" i="5"/>
  <c r="E19" i="5"/>
  <c r="D19" i="5"/>
  <c r="H9" i="5"/>
  <c r="G9" i="5"/>
  <c r="E9" i="5"/>
  <c r="D9" i="5"/>
  <c r="F45" i="2" l="1"/>
  <c r="E45" i="2"/>
  <c r="D45" i="2"/>
  <c r="F25" i="4" l="1"/>
  <c r="E25" i="4"/>
  <c r="D25" i="4"/>
  <c r="F6" i="4" l="1"/>
  <c r="E6" i="4"/>
  <c r="D6" i="4"/>
  <c r="F29" i="4"/>
  <c r="E29" i="4"/>
  <c r="D29" i="4"/>
  <c r="F10" i="4"/>
  <c r="E10" i="4"/>
  <c r="D10" i="4"/>
  <c r="F27" i="4"/>
  <c r="E27" i="4"/>
  <c r="D27" i="4"/>
  <c r="F11" i="4"/>
  <c r="E11" i="4"/>
  <c r="D11" i="4"/>
  <c r="F36" i="4"/>
  <c r="E36" i="4"/>
  <c r="D36" i="4"/>
  <c r="F9" i="4"/>
  <c r="E9" i="4"/>
  <c r="D9" i="4"/>
  <c r="F22" i="4"/>
  <c r="E22" i="4"/>
  <c r="D22" i="4"/>
  <c r="F35" i="4"/>
  <c r="E35" i="4"/>
  <c r="D35" i="4"/>
  <c r="F21" i="4"/>
  <c r="E21" i="4"/>
  <c r="D21" i="4"/>
  <c r="F24" i="4"/>
  <c r="E24" i="4"/>
  <c r="D24" i="4"/>
  <c r="F12" i="4"/>
  <c r="E12" i="4"/>
  <c r="D12" i="4"/>
  <c r="F8" i="4"/>
  <c r="E8" i="4"/>
  <c r="D8" i="4"/>
  <c r="D77" i="4"/>
  <c r="C77" i="4"/>
  <c r="B77" i="4"/>
  <c r="F34" i="4"/>
  <c r="E34" i="4"/>
  <c r="D34" i="4"/>
  <c r="F54" i="4"/>
  <c r="E54" i="4"/>
  <c r="D54" i="4"/>
  <c r="F4" i="4"/>
  <c r="E4" i="4"/>
  <c r="D4" i="4"/>
  <c r="D60" i="4"/>
  <c r="C60" i="4"/>
  <c r="B60" i="4"/>
  <c r="D59" i="4"/>
  <c r="C59" i="4"/>
  <c r="B59" i="4"/>
  <c r="D58" i="4"/>
  <c r="C58" i="4"/>
  <c r="B58" i="4"/>
  <c r="F26" i="4"/>
  <c r="E26" i="4"/>
  <c r="D26" i="4"/>
  <c r="F23" i="4"/>
  <c r="E23" i="4"/>
  <c r="D23" i="4"/>
  <c r="F18" i="4"/>
  <c r="E18" i="4"/>
  <c r="D18" i="4"/>
  <c r="D57" i="4"/>
  <c r="C57" i="4"/>
  <c r="B57" i="4"/>
  <c r="D69" i="4"/>
  <c r="C69" i="4"/>
  <c r="B69" i="4"/>
  <c r="F13" i="4"/>
  <c r="E13" i="4"/>
  <c r="D13" i="4"/>
  <c r="F80" i="3" l="1"/>
  <c r="E80" i="3"/>
  <c r="D80" i="3"/>
  <c r="D96" i="3"/>
  <c r="C96" i="3"/>
  <c r="B96" i="3"/>
  <c r="H31" i="3"/>
  <c r="G31" i="3"/>
  <c r="F31" i="3"/>
  <c r="E31" i="3"/>
  <c r="D31" i="3"/>
  <c r="F26" i="3"/>
  <c r="E26" i="3"/>
  <c r="D26" i="3"/>
  <c r="F12" i="3"/>
  <c r="E12" i="3"/>
  <c r="D12" i="3"/>
  <c r="F30" i="3"/>
  <c r="E30" i="3"/>
  <c r="D30" i="3"/>
  <c r="F6" i="3"/>
  <c r="E6" i="3"/>
  <c r="D6" i="3"/>
  <c r="F14" i="3"/>
  <c r="E14" i="3"/>
  <c r="D14" i="3"/>
  <c r="D89" i="3"/>
  <c r="C89" i="3"/>
  <c r="B89" i="3"/>
  <c r="D88" i="3"/>
  <c r="C88" i="3"/>
  <c r="B88" i="3"/>
  <c r="F69" i="3"/>
  <c r="E69" i="3"/>
  <c r="D69" i="3"/>
  <c r="F38" i="3"/>
  <c r="E38" i="3"/>
  <c r="D38" i="3"/>
  <c r="F49" i="2"/>
  <c r="G49" i="2"/>
  <c r="E49" i="2"/>
  <c r="D49" i="2"/>
  <c r="F9" i="2"/>
  <c r="E9" i="2"/>
  <c r="D9" i="2"/>
  <c r="F5" i="2"/>
  <c r="E5" i="2"/>
  <c r="D5" i="2"/>
  <c r="F7" i="2"/>
  <c r="E7" i="2"/>
  <c r="D7" i="2"/>
  <c r="F22" i="2"/>
  <c r="E22" i="2"/>
  <c r="D22" i="2"/>
  <c r="D61" i="2"/>
  <c r="C61" i="2"/>
  <c r="B61" i="2"/>
  <c r="F40" i="2"/>
  <c r="E40" i="2"/>
  <c r="D40" i="2"/>
  <c r="F44" i="2"/>
  <c r="E44" i="2"/>
  <c r="D44" i="2"/>
  <c r="F51" i="2"/>
  <c r="E51" i="2"/>
  <c r="F36" i="1" l="1"/>
  <c r="E36" i="1"/>
  <c r="D36" i="1"/>
  <c r="F4" i="1" l="1"/>
  <c r="E4" i="1"/>
  <c r="D4" i="1"/>
  <c r="F10" i="1"/>
  <c r="E10" i="1"/>
  <c r="D10" i="1"/>
  <c r="F32" i="1"/>
  <c r="E32" i="1"/>
  <c r="D32" i="1"/>
  <c r="F33" i="1"/>
  <c r="E33" i="1"/>
  <c r="D33" i="1"/>
  <c r="F7" i="1"/>
  <c r="E7" i="1"/>
  <c r="D7" i="1"/>
  <c r="F12" i="1"/>
  <c r="E12" i="1"/>
  <c r="D12" i="1"/>
  <c r="F43" i="1"/>
  <c r="E43" i="1"/>
  <c r="D43" i="1"/>
  <c r="F16" i="1"/>
  <c r="E16" i="1"/>
  <c r="D16" i="1"/>
  <c r="D71" i="1"/>
  <c r="C71" i="1"/>
  <c r="B71" i="1"/>
  <c r="D70" i="1"/>
  <c r="C70" i="1"/>
  <c r="B70" i="1"/>
</calcChain>
</file>

<file path=xl/sharedStrings.xml><?xml version="1.0" encoding="utf-8"?>
<sst xmlns="http://schemas.openxmlformats.org/spreadsheetml/2006/main" count="2678" uniqueCount="1343">
  <si>
    <t>Brynne</t>
  </si>
  <si>
    <t>Kemsley</t>
  </si>
  <si>
    <t>Abbotsford Christian Elementary School</t>
  </si>
  <si>
    <t>Violet</t>
  </si>
  <si>
    <t>Carey</t>
  </si>
  <si>
    <t>Aleena</t>
  </si>
  <si>
    <t>Beugelink</t>
  </si>
  <si>
    <t>Oyinkan</t>
  </si>
  <si>
    <t>Oluteye</t>
  </si>
  <si>
    <t>Hailey</t>
  </si>
  <si>
    <t>Pool</t>
  </si>
  <si>
    <t>Kayla</t>
  </si>
  <si>
    <t>Meacham</t>
  </si>
  <si>
    <t>Addison</t>
  </si>
  <si>
    <t>Spletzer</t>
  </si>
  <si>
    <t>Eden</t>
  </si>
  <si>
    <t>Dehaan</t>
  </si>
  <si>
    <t>Avery</t>
  </si>
  <si>
    <t>Dekker</t>
  </si>
  <si>
    <t>Avaline</t>
  </si>
  <si>
    <t>Dykstra</t>
  </si>
  <si>
    <t>Kasey</t>
  </si>
  <si>
    <t>Hooiveld</t>
  </si>
  <si>
    <t>Miriella</t>
  </si>
  <si>
    <t>Mazari</t>
  </si>
  <si>
    <t xml:space="preserve">Grade 4 Girls </t>
  </si>
  <si>
    <t>Dannica</t>
  </si>
  <si>
    <t>Wang</t>
  </si>
  <si>
    <t>Auguston Traditional Elementary School</t>
  </si>
  <si>
    <t>Cassie</t>
  </si>
  <si>
    <t>Maiden</t>
  </si>
  <si>
    <t>Jiya</t>
  </si>
  <si>
    <t>Birdi</t>
  </si>
  <si>
    <t>Harlin</t>
  </si>
  <si>
    <t>Phillips</t>
  </si>
  <si>
    <t>Kailey</t>
  </si>
  <si>
    <t>Krause</t>
  </si>
  <si>
    <t>Clearbrook Elementary</t>
  </si>
  <si>
    <t>Kinley</t>
  </si>
  <si>
    <t>Geddert</t>
  </si>
  <si>
    <t>Emily</t>
  </si>
  <si>
    <t>Johnson</t>
  </si>
  <si>
    <t>Marisa</t>
  </si>
  <si>
    <t>Sidhu</t>
  </si>
  <si>
    <t>Amaya</t>
  </si>
  <si>
    <t>Biring</t>
  </si>
  <si>
    <t>Harnoor</t>
  </si>
  <si>
    <t>Mangat</t>
  </si>
  <si>
    <t>Abigail</t>
  </si>
  <si>
    <t>Maku</t>
  </si>
  <si>
    <t>Cornerstone Christian School</t>
  </si>
  <si>
    <t>Zoey</t>
  </si>
  <si>
    <t>O'Shea</t>
  </si>
  <si>
    <t>Haley</t>
  </si>
  <si>
    <t>Cucheran</t>
  </si>
  <si>
    <t>Sofia</t>
  </si>
  <si>
    <t>Matty</t>
  </si>
  <si>
    <t>Agam</t>
  </si>
  <si>
    <t>Garcha</t>
  </si>
  <si>
    <t>Dave Kandal</t>
  </si>
  <si>
    <t>Gulnaz</t>
  </si>
  <si>
    <t>Deol</t>
  </si>
  <si>
    <t>Samreet</t>
  </si>
  <si>
    <t>Gill</t>
  </si>
  <si>
    <t xml:space="preserve">Hargun </t>
  </si>
  <si>
    <t>Brar</t>
  </si>
  <si>
    <t>Raquel</t>
  </si>
  <si>
    <t>Lichty</t>
  </si>
  <si>
    <t>Dr. Roberta Bondar</t>
  </si>
  <si>
    <t>Harreet</t>
  </si>
  <si>
    <t>Chahal</t>
  </si>
  <si>
    <t>Sarafina</t>
  </si>
  <si>
    <t>Twumasi</t>
  </si>
  <si>
    <t>Vinreet</t>
  </si>
  <si>
    <t>Dhaliwal</t>
  </si>
  <si>
    <t>Shanaya</t>
  </si>
  <si>
    <t>Thatarwal</t>
  </si>
  <si>
    <t>Gurmannat</t>
  </si>
  <si>
    <t>Kaus Minhas</t>
  </si>
  <si>
    <t>Scarlet</t>
  </si>
  <si>
    <t>Melnick</t>
  </si>
  <si>
    <t xml:space="preserve">Gursimar </t>
  </si>
  <si>
    <t>Rakkar</t>
  </si>
  <si>
    <t>Neha</t>
  </si>
  <si>
    <t>Hayer</t>
  </si>
  <si>
    <t>King Traditional Elementary School</t>
  </si>
  <si>
    <t>Jannat</t>
  </si>
  <si>
    <t>Dhillon</t>
  </si>
  <si>
    <t>Meera</t>
  </si>
  <si>
    <t>Guneet</t>
  </si>
  <si>
    <t>Amira</t>
  </si>
  <si>
    <t>Khadka</t>
  </si>
  <si>
    <t>Jasmine</t>
  </si>
  <si>
    <t>Lehal</t>
  </si>
  <si>
    <t>Mahi</t>
  </si>
  <si>
    <t>Sangha</t>
  </si>
  <si>
    <t>Rehaan</t>
  </si>
  <si>
    <t>Sharma</t>
  </si>
  <si>
    <t>Mannat</t>
  </si>
  <si>
    <t>Samaira</t>
  </si>
  <si>
    <t>Gursimrit</t>
  </si>
  <si>
    <t>Harseerit</t>
  </si>
  <si>
    <t>Toor</t>
  </si>
  <si>
    <t xml:space="preserve">Adrianna </t>
  </si>
  <si>
    <t>Radvansky</t>
  </si>
  <si>
    <t>MEI Elementary</t>
  </si>
  <si>
    <t xml:space="preserve">Alin </t>
  </si>
  <si>
    <t>Sperling</t>
  </si>
  <si>
    <t xml:space="preserve">Charlotte </t>
  </si>
  <si>
    <t>Currie</t>
  </si>
  <si>
    <t>Harper</t>
  </si>
  <si>
    <t>Park</t>
  </si>
  <si>
    <t>Josie</t>
  </si>
  <si>
    <t>Dubbeldam</t>
  </si>
  <si>
    <t>Peyton</t>
  </si>
  <si>
    <t>Heppner</t>
  </si>
  <si>
    <t>Renae</t>
  </si>
  <si>
    <t>Zhao</t>
  </si>
  <si>
    <t>Sadie</t>
  </si>
  <si>
    <t>McBratney</t>
  </si>
  <si>
    <t>Sophie</t>
  </si>
  <si>
    <t>Penner</t>
  </si>
  <si>
    <t>Starlow</t>
  </si>
  <si>
    <t>Siemens</t>
  </si>
  <si>
    <t>Tahlia</t>
  </si>
  <si>
    <t>Boudreault</t>
  </si>
  <si>
    <t>Time</t>
  </si>
  <si>
    <t>Place</t>
  </si>
  <si>
    <t>Bib #</t>
  </si>
  <si>
    <t>Name</t>
  </si>
  <si>
    <t>School</t>
  </si>
  <si>
    <t>Did Not Start</t>
  </si>
  <si>
    <t>Lucy</t>
  </si>
  <si>
    <t>Graham</t>
  </si>
  <si>
    <t>Abbotsford Christian Middle School</t>
  </si>
  <si>
    <t>Avalynn</t>
  </si>
  <si>
    <t>Driessen</t>
  </si>
  <si>
    <t>Abbotsford Christian School</t>
  </si>
  <si>
    <t>Emmaline</t>
  </si>
  <si>
    <t>Gekkelman</t>
  </si>
  <si>
    <t>Hannah</t>
  </si>
  <si>
    <t>Gietema</t>
  </si>
  <si>
    <t>Kennedy</t>
  </si>
  <si>
    <t>Johanson</t>
  </si>
  <si>
    <t>Evangelyn</t>
  </si>
  <si>
    <t>Loewen</t>
  </si>
  <si>
    <t>Asia</t>
  </si>
  <si>
    <t>Pruim</t>
  </si>
  <si>
    <t>Leah</t>
  </si>
  <si>
    <t>Rempel</t>
  </si>
  <si>
    <t>Nadia</t>
  </si>
  <si>
    <t>Riezebos</t>
  </si>
  <si>
    <t>Halle</t>
  </si>
  <si>
    <t>Roth</t>
  </si>
  <si>
    <t>Makaila</t>
  </si>
  <si>
    <t>Rusu</t>
  </si>
  <si>
    <t>Isabella</t>
  </si>
  <si>
    <t>Schofield</t>
  </si>
  <si>
    <t>Mya</t>
  </si>
  <si>
    <t>Van Delft</t>
  </si>
  <si>
    <t>Lily</t>
  </si>
  <si>
    <t>Wall</t>
  </si>
  <si>
    <t>Averie</t>
  </si>
  <si>
    <t>Westbrook</t>
  </si>
  <si>
    <t>Wilkinson</t>
  </si>
  <si>
    <t>Paige</t>
  </si>
  <si>
    <t>Delange</t>
  </si>
  <si>
    <t>Jenny</t>
  </si>
  <si>
    <t>Ahn</t>
  </si>
  <si>
    <t>Aneil</t>
  </si>
  <si>
    <t>Binnendyk</t>
  </si>
  <si>
    <t>Mercy</t>
  </si>
  <si>
    <t>Lakou</t>
  </si>
  <si>
    <t>Emma</t>
  </si>
  <si>
    <t>Kwak</t>
  </si>
  <si>
    <t>Olivia</t>
  </si>
  <si>
    <t>Kobayashi</t>
  </si>
  <si>
    <t>Kaitlyn</t>
  </si>
  <si>
    <t>Keenan</t>
  </si>
  <si>
    <t>Clare</t>
  </si>
  <si>
    <t>Hatfield</t>
  </si>
  <si>
    <t>Maria</t>
  </si>
  <si>
    <t>Goswami</t>
  </si>
  <si>
    <t>Carlie</t>
  </si>
  <si>
    <t>Fafard</t>
  </si>
  <si>
    <t>Sanav</t>
  </si>
  <si>
    <t>Attri</t>
  </si>
  <si>
    <t xml:space="preserve">Kori </t>
  </si>
  <si>
    <t>Smiley</t>
  </si>
  <si>
    <t>Esme</t>
  </si>
  <si>
    <t>Seale</t>
  </si>
  <si>
    <t>Hernandez</t>
  </si>
  <si>
    <t>Brenna</t>
  </si>
  <si>
    <t>Gagne</t>
  </si>
  <si>
    <t>Brina</t>
  </si>
  <si>
    <t>Bangar</t>
  </si>
  <si>
    <t>Savira</t>
  </si>
  <si>
    <t>Kaur Cheema</t>
  </si>
  <si>
    <t>Walker</t>
  </si>
  <si>
    <t>Neria</t>
  </si>
  <si>
    <t>Anna Sam</t>
  </si>
  <si>
    <t>Armeet</t>
  </si>
  <si>
    <t>Basra</t>
  </si>
  <si>
    <t>Annabelle</t>
  </si>
  <si>
    <t>Schroeder-Van Hende</t>
  </si>
  <si>
    <t>Seerat</t>
  </si>
  <si>
    <t>Sekhon</t>
  </si>
  <si>
    <t>Ava</t>
  </si>
  <si>
    <t>Shields</t>
  </si>
  <si>
    <t>Bryn</t>
  </si>
  <si>
    <t>Chloe</t>
  </si>
  <si>
    <t>Madahar</t>
  </si>
  <si>
    <t>Felicia</t>
  </si>
  <si>
    <t>Hutchison</t>
  </si>
  <si>
    <t xml:space="preserve">Maliyah </t>
  </si>
  <si>
    <t>Tenley</t>
  </si>
  <si>
    <t>Vos</t>
  </si>
  <si>
    <t>Zara</t>
  </si>
  <si>
    <t>Stormi</t>
  </si>
  <si>
    <t xml:space="preserve">Grade 5 Girls </t>
  </si>
  <si>
    <t xml:space="preserve">Did Not Start </t>
  </si>
  <si>
    <t xml:space="preserve">Grade 4 Boys  </t>
  </si>
  <si>
    <t>Jakob</t>
  </si>
  <si>
    <t>Driediger</t>
  </si>
  <si>
    <t>Cole</t>
  </si>
  <si>
    <t>Ferguson</t>
  </si>
  <si>
    <t>Owen</t>
  </si>
  <si>
    <t>Power</t>
  </si>
  <si>
    <t>Rowan</t>
  </si>
  <si>
    <t>Reynolds</t>
  </si>
  <si>
    <t>Anthony</t>
  </si>
  <si>
    <t>Stamate</t>
  </si>
  <si>
    <t>Joshua</t>
  </si>
  <si>
    <t>Thomson</t>
  </si>
  <si>
    <t>Silas</t>
  </si>
  <si>
    <t>Atsma</t>
  </si>
  <si>
    <t>Liam</t>
  </si>
  <si>
    <t>Carruthers</t>
  </si>
  <si>
    <t>Dominik</t>
  </si>
  <si>
    <t>Gray</t>
  </si>
  <si>
    <t>Colton</t>
  </si>
  <si>
    <t>Schutte</t>
  </si>
  <si>
    <t>Konner</t>
  </si>
  <si>
    <t>Wijnsma</t>
  </si>
  <si>
    <t>Jacob</t>
  </si>
  <si>
    <t>Dawes</t>
  </si>
  <si>
    <t>Sawyer</t>
  </si>
  <si>
    <t>Dieleman</t>
  </si>
  <si>
    <t>John</t>
  </si>
  <si>
    <t>Ingwersen</t>
  </si>
  <si>
    <t>Kolby</t>
  </si>
  <si>
    <t>Hystek</t>
  </si>
  <si>
    <t>Able</t>
  </si>
  <si>
    <t>Buhler</t>
  </si>
  <si>
    <t>Jackson</t>
  </si>
  <si>
    <t>Dooley</t>
  </si>
  <si>
    <t>Dueck</t>
  </si>
  <si>
    <t>Levi</t>
  </si>
  <si>
    <t>Eberhardt</t>
  </si>
  <si>
    <t>Lukas</t>
  </si>
  <si>
    <t>Garcia</t>
  </si>
  <si>
    <t>Benjamin</t>
  </si>
  <si>
    <t>Hoogland</t>
  </si>
  <si>
    <t>Koning</t>
  </si>
  <si>
    <t>Jude</t>
  </si>
  <si>
    <t>Neufeld</t>
  </si>
  <si>
    <t>Deven</t>
  </si>
  <si>
    <t>Mason</t>
  </si>
  <si>
    <t>Toews</t>
  </si>
  <si>
    <t>Marcus</t>
  </si>
  <si>
    <t>Subrt</t>
  </si>
  <si>
    <t>Nicholas</t>
  </si>
  <si>
    <t>Naubert</t>
  </si>
  <si>
    <t>Quinten</t>
  </si>
  <si>
    <t>Jansen</t>
  </si>
  <si>
    <t>Brady</t>
  </si>
  <si>
    <t>Gleeson</t>
  </si>
  <si>
    <t>Vicente</t>
  </si>
  <si>
    <t>Costa Amar</t>
  </si>
  <si>
    <t>Eric</t>
  </si>
  <si>
    <t>Contreras</t>
  </si>
  <si>
    <t>Arvin</t>
  </si>
  <si>
    <t>Alessio</t>
  </si>
  <si>
    <t>Astorino</t>
  </si>
  <si>
    <t>Matthew</t>
  </si>
  <si>
    <t>Armstrong</t>
  </si>
  <si>
    <t>Hersh</t>
  </si>
  <si>
    <t>Bola</t>
  </si>
  <si>
    <t>Iseghohi</t>
  </si>
  <si>
    <t>Sagar</t>
  </si>
  <si>
    <t>Narang</t>
  </si>
  <si>
    <t>Tejas</t>
  </si>
  <si>
    <t>Swan</t>
  </si>
  <si>
    <t>Sahil</t>
  </si>
  <si>
    <t>Batth</t>
  </si>
  <si>
    <t xml:space="preserve">Gurman </t>
  </si>
  <si>
    <t>Singh</t>
  </si>
  <si>
    <t>Isaac</t>
  </si>
  <si>
    <t>Young</t>
  </si>
  <si>
    <t>Konrad</t>
  </si>
  <si>
    <t>Janzen</t>
  </si>
  <si>
    <t>Elnatan</t>
  </si>
  <si>
    <t>Abraha</t>
  </si>
  <si>
    <t>Navraj</t>
  </si>
  <si>
    <t>Harshveer</t>
  </si>
  <si>
    <t>Hargun</t>
  </si>
  <si>
    <t>Johal</t>
  </si>
  <si>
    <t>K'luthaw</t>
  </si>
  <si>
    <t>Htoo</t>
  </si>
  <si>
    <t>Cohen</t>
  </si>
  <si>
    <t>Dejong</t>
  </si>
  <si>
    <t>Parker</t>
  </si>
  <si>
    <t>Erickson</t>
  </si>
  <si>
    <t>Arjun</t>
  </si>
  <si>
    <t>Jatana</t>
  </si>
  <si>
    <t>Harvir</t>
  </si>
  <si>
    <t>Bikramjeet</t>
  </si>
  <si>
    <t>Evan</t>
  </si>
  <si>
    <t>Bamara</t>
  </si>
  <si>
    <t>Gurshaan</t>
  </si>
  <si>
    <t>Bhangu</t>
  </si>
  <si>
    <t>Yuvraj</t>
  </si>
  <si>
    <t>Arjunjeet</t>
  </si>
  <si>
    <t>Tejvir</t>
  </si>
  <si>
    <t>Rai</t>
  </si>
  <si>
    <t>Sharandeep</t>
  </si>
  <si>
    <t>Warring</t>
  </si>
  <si>
    <t>Adam</t>
  </si>
  <si>
    <t>Hindmarsh</t>
  </si>
  <si>
    <t>Caleb</t>
  </si>
  <si>
    <t>Kliewer</t>
  </si>
  <si>
    <t xml:space="preserve">Caynan </t>
  </si>
  <si>
    <t>Christian</t>
  </si>
  <si>
    <t>Vertes</t>
  </si>
  <si>
    <t>Connor</t>
  </si>
  <si>
    <t>Alamwala</t>
  </si>
  <si>
    <t>Enzo</t>
  </si>
  <si>
    <t>Venier</t>
  </si>
  <si>
    <t>Jack</t>
  </si>
  <si>
    <t>Furman</t>
  </si>
  <si>
    <t xml:space="preserve">Jaeben </t>
  </si>
  <si>
    <t>Stahl</t>
  </si>
  <si>
    <t>Jesaiah</t>
  </si>
  <si>
    <t>Jensen</t>
  </si>
  <si>
    <t>Ka'eo</t>
  </si>
  <si>
    <t>Epp</t>
  </si>
  <si>
    <t>Lewis</t>
  </si>
  <si>
    <t>Meyer</t>
  </si>
  <si>
    <t>McAllister</t>
  </si>
  <si>
    <t>Luke</t>
  </si>
  <si>
    <t>Miles</t>
  </si>
  <si>
    <t>Dalair</t>
  </si>
  <si>
    <t>Peter</t>
  </si>
  <si>
    <t>Roctus</t>
  </si>
  <si>
    <t>Warkentin</t>
  </si>
  <si>
    <t>Riley</t>
  </si>
  <si>
    <t>Bird</t>
  </si>
  <si>
    <t>Samuel</t>
  </si>
  <si>
    <t>Halliday</t>
  </si>
  <si>
    <t>Theo</t>
  </si>
  <si>
    <t>Christen</t>
  </si>
  <si>
    <t>Theodore</t>
  </si>
  <si>
    <t>Wormald</t>
  </si>
  <si>
    <t>Willem</t>
  </si>
  <si>
    <t>Buitelaar</t>
  </si>
  <si>
    <t>Xavier</t>
  </si>
  <si>
    <t>Vrabec</t>
  </si>
  <si>
    <t>9.08.83</t>
  </si>
  <si>
    <t>Neil</t>
  </si>
  <si>
    <t>Dutt</t>
  </si>
  <si>
    <t>Jaxon</t>
  </si>
  <si>
    <t>Eising</t>
  </si>
  <si>
    <t>Arnav</t>
  </si>
  <si>
    <t>Karson</t>
  </si>
  <si>
    <t>Weibelzahl</t>
  </si>
  <si>
    <t>Robert</t>
  </si>
  <si>
    <t>Spruyt</t>
  </si>
  <si>
    <t>Rhylan</t>
  </si>
  <si>
    <t>Porth</t>
  </si>
  <si>
    <t>Malone</t>
  </si>
  <si>
    <t>Piper</t>
  </si>
  <si>
    <t>Jericho</t>
  </si>
  <si>
    <t>Munro</t>
  </si>
  <si>
    <t>Lincoln</t>
  </si>
  <si>
    <t>Narveir</t>
  </si>
  <si>
    <t>Kahlon</t>
  </si>
  <si>
    <t>Linden</t>
  </si>
  <si>
    <t>Fesler</t>
  </si>
  <si>
    <t>Tobechukwu</t>
  </si>
  <si>
    <t>Ezema</t>
  </si>
  <si>
    <t>Clarke</t>
  </si>
  <si>
    <t>Jordan</t>
  </si>
  <si>
    <t>Fowler</t>
  </si>
  <si>
    <t>Amrinder</t>
  </si>
  <si>
    <t>Anoop</t>
  </si>
  <si>
    <t>Alwal</t>
  </si>
  <si>
    <t>Gurjaap</t>
  </si>
  <si>
    <t>Nahaal</t>
  </si>
  <si>
    <t>Aujla</t>
  </si>
  <si>
    <t>Armaan</t>
  </si>
  <si>
    <t>Harprabh</t>
  </si>
  <si>
    <t>Moews</t>
  </si>
  <si>
    <t>Rayhan</t>
  </si>
  <si>
    <t>Sehajdeep</t>
  </si>
  <si>
    <t>Lakhanpal</t>
  </si>
  <si>
    <t>Ajayveer</t>
  </si>
  <si>
    <t>Mander</t>
  </si>
  <si>
    <t>Gideon</t>
  </si>
  <si>
    <t>Anaparthi</t>
  </si>
  <si>
    <t>Abhitoj</t>
  </si>
  <si>
    <t>Aulakh</t>
  </si>
  <si>
    <t>Gurtaj</t>
  </si>
  <si>
    <t>Sumrat</t>
  </si>
  <si>
    <t>Anand</t>
  </si>
  <si>
    <t>Fateh</t>
  </si>
  <si>
    <t>Mann</t>
  </si>
  <si>
    <t>Umber</t>
  </si>
  <si>
    <t>Isaiah</t>
  </si>
  <si>
    <t>van Leeuwen</t>
  </si>
  <si>
    <t>David</t>
  </si>
  <si>
    <t>Camozzi</t>
  </si>
  <si>
    <t>Jovan</t>
  </si>
  <si>
    <t>Kayden</t>
  </si>
  <si>
    <t>Funk</t>
  </si>
  <si>
    <t>Kevinson</t>
  </si>
  <si>
    <t>Logan</t>
  </si>
  <si>
    <t>Ens</t>
  </si>
  <si>
    <t>Dyck</t>
  </si>
  <si>
    <t>Zaydox</t>
  </si>
  <si>
    <t>Jia</t>
  </si>
  <si>
    <t>Lee</t>
  </si>
  <si>
    <t>Abbotsford Middle School</t>
  </si>
  <si>
    <t>Lisa</t>
  </si>
  <si>
    <t>Boschmann</t>
  </si>
  <si>
    <t>MacDonald</t>
  </si>
  <si>
    <t>Miriam</t>
  </si>
  <si>
    <t>Grace</t>
  </si>
  <si>
    <t>Wittrup</t>
  </si>
  <si>
    <t>Rachel</t>
  </si>
  <si>
    <t>Mikaela</t>
  </si>
  <si>
    <t>Yap</t>
  </si>
  <si>
    <t>Patria</t>
  </si>
  <si>
    <t>Millard</t>
  </si>
  <si>
    <t>Brooklynn</t>
  </si>
  <si>
    <t>Emmy</t>
  </si>
  <si>
    <t>Martin</t>
  </si>
  <si>
    <t>Elise</t>
  </si>
  <si>
    <t>Valezka</t>
  </si>
  <si>
    <t>Madison</t>
  </si>
  <si>
    <t>Elianna</t>
  </si>
  <si>
    <t>Arends</t>
  </si>
  <si>
    <t>Ella</t>
  </si>
  <si>
    <t>Andrews</t>
  </si>
  <si>
    <t>Jessica</t>
  </si>
  <si>
    <t>Tinsley</t>
  </si>
  <si>
    <t>Lilah</t>
  </si>
  <si>
    <t>Brielle</t>
  </si>
  <si>
    <t>Faith</t>
  </si>
  <si>
    <t>Turner</t>
  </si>
  <si>
    <t>Noor</t>
  </si>
  <si>
    <t>Alshayeb</t>
  </si>
  <si>
    <t>Abbotsford Traditional Middle</t>
  </si>
  <si>
    <t>Keerat</t>
  </si>
  <si>
    <t>Bhatthal</t>
  </si>
  <si>
    <t>Tia</t>
  </si>
  <si>
    <t>Monga</t>
  </si>
  <si>
    <t>Angel</t>
  </si>
  <si>
    <t>Ananya</t>
  </si>
  <si>
    <t>Emry</t>
  </si>
  <si>
    <t>Conner</t>
  </si>
  <si>
    <t>Chief Dan George Middle School</t>
  </si>
  <si>
    <t>Cadwell</t>
  </si>
  <si>
    <t>Danica</t>
  </si>
  <si>
    <t>Schultz</t>
  </si>
  <si>
    <t>Hanna</t>
  </si>
  <si>
    <t>Radom</t>
  </si>
  <si>
    <t>Kara</t>
  </si>
  <si>
    <t>Purper</t>
  </si>
  <si>
    <t>Sydney</t>
  </si>
  <si>
    <t>O'Neill</t>
  </si>
  <si>
    <t>Sophia</t>
  </si>
  <si>
    <t>Rushka</t>
  </si>
  <si>
    <t>Nevaya</t>
  </si>
  <si>
    <t>Ruthie</t>
  </si>
  <si>
    <t>Langerud</t>
  </si>
  <si>
    <t>Evarielle</t>
  </si>
  <si>
    <t>Kang</t>
  </si>
  <si>
    <t>Norah</t>
  </si>
  <si>
    <t>Guynup</t>
  </si>
  <si>
    <t>Garima</t>
  </si>
  <si>
    <t>Gupta</t>
  </si>
  <si>
    <t>Sahaana</t>
  </si>
  <si>
    <t>Best</t>
  </si>
  <si>
    <t>Scarlett</t>
  </si>
  <si>
    <t>Beacon</t>
  </si>
  <si>
    <t xml:space="preserve">Ravneet </t>
  </si>
  <si>
    <t>Avlakh</t>
  </si>
  <si>
    <t>Wood</t>
  </si>
  <si>
    <t>Clayburn Middle School</t>
  </si>
  <si>
    <t>Finley</t>
  </si>
  <si>
    <t>Ross</t>
  </si>
  <si>
    <t>Scott</t>
  </si>
  <si>
    <t>Kamora</t>
  </si>
  <si>
    <t>Elizabeth</t>
  </si>
  <si>
    <t>Meisenheimer</t>
  </si>
  <si>
    <t>Kylee</t>
  </si>
  <si>
    <t>Harris</t>
  </si>
  <si>
    <t>Alivia</t>
  </si>
  <si>
    <t>McLean</t>
  </si>
  <si>
    <t>MacDonell</t>
  </si>
  <si>
    <t>Tavelyn</t>
  </si>
  <si>
    <t>Kellert</t>
  </si>
  <si>
    <t>Ainsley</t>
  </si>
  <si>
    <t>Ferraro</t>
  </si>
  <si>
    <t>Camila</t>
  </si>
  <si>
    <t>Bretton</t>
  </si>
  <si>
    <t>Chambers</t>
  </si>
  <si>
    <t>Lucia</t>
  </si>
  <si>
    <t>Bulat</t>
  </si>
  <si>
    <t>Jane</t>
  </si>
  <si>
    <t xml:space="preserve">Cailey </t>
  </si>
  <si>
    <t>Acker</t>
  </si>
  <si>
    <t>Klassen</t>
  </si>
  <si>
    <t xml:space="preserve">Grade 7 </t>
  </si>
  <si>
    <t>Harleen</t>
  </si>
  <si>
    <t>Colleen &amp; Gordie Howe Middle School</t>
  </si>
  <si>
    <t>Gabrielle</t>
  </si>
  <si>
    <t>Twagirimana</t>
  </si>
  <si>
    <t>Gurveer</t>
  </si>
  <si>
    <t>Myla</t>
  </si>
  <si>
    <t>Hupet</t>
  </si>
  <si>
    <t>Ana</t>
  </si>
  <si>
    <t>Daz Tututi</t>
  </si>
  <si>
    <t>Anaya</t>
  </si>
  <si>
    <t>Mehakveer</t>
  </si>
  <si>
    <t>Grewal</t>
  </si>
  <si>
    <t>Haymin</t>
  </si>
  <si>
    <t>Baani</t>
  </si>
  <si>
    <t>Arora</t>
  </si>
  <si>
    <t>Gurvir</t>
  </si>
  <si>
    <t>Kaur</t>
  </si>
  <si>
    <t>Reet</t>
  </si>
  <si>
    <t>Bala</t>
  </si>
  <si>
    <t>Jah'niah</t>
  </si>
  <si>
    <t>Briad</t>
  </si>
  <si>
    <t>Lail</t>
  </si>
  <si>
    <t>Presley</t>
  </si>
  <si>
    <t>Coutts-Montes</t>
  </si>
  <si>
    <t>Yasmine</t>
  </si>
  <si>
    <t>Fakhry Ibrahim</t>
  </si>
  <si>
    <t>Elhana</t>
  </si>
  <si>
    <t>Eliana</t>
  </si>
  <si>
    <t>Shenoy</t>
  </si>
  <si>
    <t>Neema</t>
  </si>
  <si>
    <t>Chabogo</t>
  </si>
  <si>
    <t>Mia</t>
  </si>
  <si>
    <t>Oyin</t>
  </si>
  <si>
    <t>Okunlola</t>
  </si>
  <si>
    <t>Thiessen</t>
  </si>
  <si>
    <t>Prosper</t>
  </si>
  <si>
    <t>Osayamwen</t>
  </si>
  <si>
    <t>Emrie</t>
  </si>
  <si>
    <t>Bredenhof</t>
  </si>
  <si>
    <t>John Calvin Christian</t>
  </si>
  <si>
    <t>Brooklyn</t>
  </si>
  <si>
    <t>Huebert</t>
  </si>
  <si>
    <t>Timmerman</t>
  </si>
  <si>
    <t>London</t>
  </si>
  <si>
    <t>Deleeuw</t>
  </si>
  <si>
    <t>Jaimee</t>
  </si>
  <si>
    <t>Louwerse</t>
  </si>
  <si>
    <t>Victoria</t>
  </si>
  <si>
    <t>Mei Middle School</t>
  </si>
  <si>
    <t>Claire</t>
  </si>
  <si>
    <t>McKay</t>
  </si>
  <si>
    <t>Hebert</t>
  </si>
  <si>
    <t>Veera</t>
  </si>
  <si>
    <t>Sandhu</t>
  </si>
  <si>
    <t>Maelle</t>
  </si>
  <si>
    <t>Delaney</t>
  </si>
  <si>
    <t>Elford</t>
  </si>
  <si>
    <t>Amalia</t>
  </si>
  <si>
    <t>Hutchinson</t>
  </si>
  <si>
    <t>Katelyn</t>
  </si>
  <si>
    <t>Hein</t>
  </si>
  <si>
    <t>Lexie</t>
  </si>
  <si>
    <t>Berg</t>
  </si>
  <si>
    <t>Orr</t>
  </si>
  <si>
    <t>Trinity</t>
  </si>
  <si>
    <t>Enns</t>
  </si>
  <si>
    <t>Anna</t>
  </si>
  <si>
    <t>Sara</t>
  </si>
  <si>
    <t>Holly</t>
  </si>
  <si>
    <t>Paisley</t>
  </si>
  <si>
    <t>Charlotte</t>
  </si>
  <si>
    <t>Clement</t>
  </si>
  <si>
    <t>WA Fraser Middle</t>
  </si>
  <si>
    <t>Quinn</t>
  </si>
  <si>
    <t>Lowden</t>
  </si>
  <si>
    <t>Jordyn</t>
  </si>
  <si>
    <t>Emmerson</t>
  </si>
  <si>
    <t>Ledoux</t>
  </si>
  <si>
    <t>Howe</t>
  </si>
  <si>
    <t>Kim</t>
  </si>
  <si>
    <t>Kemp</t>
  </si>
  <si>
    <t>Zoe</t>
  </si>
  <si>
    <t>Hartman</t>
  </si>
  <si>
    <t>Gwen</t>
  </si>
  <si>
    <t>Emma-Lee</t>
  </si>
  <si>
    <t>Cuthbertson</t>
  </si>
  <si>
    <t>Moreland</t>
  </si>
  <si>
    <t>Lyla</t>
  </si>
  <si>
    <t>Mackimon</t>
  </si>
  <si>
    <t>Katie</t>
  </si>
  <si>
    <t>Schmitke</t>
  </si>
  <si>
    <t>Catherine</t>
  </si>
  <si>
    <t>Yatscoff</t>
  </si>
  <si>
    <t>Shaylah</t>
  </si>
  <si>
    <t>Thielmann</t>
  </si>
  <si>
    <t>Aliyah</t>
  </si>
  <si>
    <t>Hickey</t>
  </si>
  <si>
    <t>Acee</t>
  </si>
  <si>
    <t>Void</t>
  </si>
  <si>
    <t>Boan</t>
  </si>
  <si>
    <t>Yeonseo</t>
  </si>
  <si>
    <t>Kaylyn</t>
  </si>
  <si>
    <t>Halwas</t>
  </si>
  <si>
    <t>Vayda</t>
  </si>
  <si>
    <t>Dahlen</t>
  </si>
  <si>
    <t>7.43.07</t>
  </si>
  <si>
    <t xml:space="preserve">Grade 6 Girls   </t>
  </si>
  <si>
    <t xml:space="preserve">Grade 5 Boys  </t>
  </si>
  <si>
    <t xml:space="preserve">School </t>
  </si>
  <si>
    <t xml:space="preserve">Grade 7 Girls   </t>
  </si>
  <si>
    <t xml:space="preserve">Grade 8  Girls   </t>
  </si>
  <si>
    <t>Eli</t>
  </si>
  <si>
    <t>Emery</t>
  </si>
  <si>
    <t>Dale</t>
  </si>
  <si>
    <t>Micaiah</t>
  </si>
  <si>
    <t>Jamin</t>
  </si>
  <si>
    <t>Zietsma</t>
  </si>
  <si>
    <t>Austin</t>
  </si>
  <si>
    <t>Westergaard</t>
  </si>
  <si>
    <t>Noah</t>
  </si>
  <si>
    <t>Blokker</t>
  </si>
  <si>
    <t>Phatyush</t>
  </si>
  <si>
    <t>Bhargava</t>
  </si>
  <si>
    <t>Varey</t>
  </si>
  <si>
    <t>Ryan</t>
  </si>
  <si>
    <t>Blink</t>
  </si>
  <si>
    <t>Nixon</t>
  </si>
  <si>
    <t>Stam</t>
  </si>
  <si>
    <t>Seth</t>
  </si>
  <si>
    <t>Malcolm</t>
  </si>
  <si>
    <t>Gerbrand</t>
  </si>
  <si>
    <t>Zack</t>
  </si>
  <si>
    <t>Anderson</t>
  </si>
  <si>
    <t>Jeremy</t>
  </si>
  <si>
    <t>Beck</t>
  </si>
  <si>
    <t>Allard</t>
  </si>
  <si>
    <t>Niko</t>
  </si>
  <si>
    <t>Radvanszky</t>
  </si>
  <si>
    <t>Keyan</t>
  </si>
  <si>
    <t>Vandenberg</t>
  </si>
  <si>
    <t>Ethan</t>
  </si>
  <si>
    <t>Nickel</t>
  </si>
  <si>
    <t>Rylan</t>
  </si>
  <si>
    <t>Heetebrij</t>
  </si>
  <si>
    <t>Carter</t>
  </si>
  <si>
    <t>Emmaus</t>
  </si>
  <si>
    <t>Tarzwell</t>
  </si>
  <si>
    <t>Blake</t>
  </si>
  <si>
    <t>Andrew</t>
  </si>
  <si>
    <t>Redekop</t>
  </si>
  <si>
    <t>Chamberlain</t>
  </si>
  <si>
    <t>Nikhiel</t>
  </si>
  <si>
    <t>Aleksandre</t>
  </si>
  <si>
    <t>Prachnau</t>
  </si>
  <si>
    <t>Micah</t>
  </si>
  <si>
    <t>Breukelman</t>
  </si>
  <si>
    <t>Bos</t>
  </si>
  <si>
    <t>Jesse</t>
  </si>
  <si>
    <t>Greenwood</t>
  </si>
  <si>
    <t>Emmett</t>
  </si>
  <si>
    <t>Oliver</t>
  </si>
  <si>
    <t>Buz</t>
  </si>
  <si>
    <t>Boxall</t>
  </si>
  <si>
    <t>Hoogerdijk</t>
  </si>
  <si>
    <t>Nikhil</t>
  </si>
  <si>
    <t>Malay</t>
  </si>
  <si>
    <t>Kolsen</t>
  </si>
  <si>
    <t>Leo</t>
  </si>
  <si>
    <t>Lainchbury</t>
  </si>
  <si>
    <t>Charlie</t>
  </si>
  <si>
    <t>Collins</t>
  </si>
  <si>
    <t>Brodie</t>
  </si>
  <si>
    <t>Lavallee</t>
  </si>
  <si>
    <t>Myttenor</t>
  </si>
  <si>
    <t>Troelstrup</t>
  </si>
  <si>
    <t>Nathan</t>
  </si>
  <si>
    <t>Bastian</t>
  </si>
  <si>
    <t>El-Sahili</t>
  </si>
  <si>
    <t>Grant</t>
  </si>
  <si>
    <t>Grozell</t>
  </si>
  <si>
    <t>Ishaan</t>
  </si>
  <si>
    <t>Nikolai</t>
  </si>
  <si>
    <t>Pauls</t>
  </si>
  <si>
    <t>Corbin</t>
  </si>
  <si>
    <t>Peters</t>
  </si>
  <si>
    <t>Kabir</t>
  </si>
  <si>
    <t>Zachary</t>
  </si>
  <si>
    <t>King</t>
  </si>
  <si>
    <t>Landon</t>
  </si>
  <si>
    <t>Sprietsma</t>
  </si>
  <si>
    <t>Chafe</t>
  </si>
  <si>
    <t>Ian</t>
  </si>
  <si>
    <t>Cordova Moffat</t>
  </si>
  <si>
    <t>Jonathan</t>
  </si>
  <si>
    <t>Berry</t>
  </si>
  <si>
    <t>Girn</t>
  </si>
  <si>
    <t>Japjot</t>
  </si>
  <si>
    <t>Chauhan</t>
  </si>
  <si>
    <t>Anu</t>
  </si>
  <si>
    <t>River</t>
  </si>
  <si>
    <t>Sabourin</t>
  </si>
  <si>
    <t>Lint</t>
  </si>
  <si>
    <t>Oppen</t>
  </si>
  <si>
    <t>Avin</t>
  </si>
  <si>
    <t>Zerrick</t>
  </si>
  <si>
    <t>Brophy</t>
  </si>
  <si>
    <t>Elliotte</t>
  </si>
  <si>
    <t>Vandermeer</t>
  </si>
  <si>
    <t>Damon</t>
  </si>
  <si>
    <t>Boudreau</t>
  </si>
  <si>
    <t>Declan</t>
  </si>
  <si>
    <t>Bedore</t>
  </si>
  <si>
    <t>Iyin</t>
  </si>
  <si>
    <t>Hadani</t>
  </si>
  <si>
    <t>Hartaj</t>
  </si>
  <si>
    <t>Aamir</t>
  </si>
  <si>
    <t>Khera</t>
  </si>
  <si>
    <t>Gurteg</t>
  </si>
  <si>
    <t>Dhami</t>
  </si>
  <si>
    <t>Ivany</t>
  </si>
  <si>
    <t>Sutherland</t>
  </si>
  <si>
    <t>Tran</t>
  </si>
  <si>
    <t>Ashton</t>
  </si>
  <si>
    <t>Reddicopp</t>
  </si>
  <si>
    <t>Carlson</t>
  </si>
  <si>
    <t>Malachi</t>
  </si>
  <si>
    <t>Kaden</t>
  </si>
  <si>
    <t>Reese</t>
  </si>
  <si>
    <t>Braylon</t>
  </si>
  <si>
    <t>Haris</t>
  </si>
  <si>
    <t>Jamil</t>
  </si>
  <si>
    <t>Jayden</t>
  </si>
  <si>
    <t>Styles</t>
  </si>
  <si>
    <t>Carson</t>
  </si>
  <si>
    <t>Atticus</t>
  </si>
  <si>
    <t>Fluitt</t>
  </si>
  <si>
    <t>Josiah</t>
  </si>
  <si>
    <t>Sithivong</t>
  </si>
  <si>
    <t>Mark</t>
  </si>
  <si>
    <t>Williams</t>
  </si>
  <si>
    <t>Lucas</t>
  </si>
  <si>
    <t>Bernath</t>
  </si>
  <si>
    <t>Pierce</t>
  </si>
  <si>
    <t>Van Garderen</t>
  </si>
  <si>
    <t>Quentin</t>
  </si>
  <si>
    <t>Haffner</t>
  </si>
  <si>
    <t>Dominic</t>
  </si>
  <si>
    <t>7.07.35</t>
  </si>
  <si>
    <t>Daniel</t>
  </si>
  <si>
    <t>Schoof</t>
  </si>
  <si>
    <t>Emory</t>
  </si>
  <si>
    <t>Rick</t>
  </si>
  <si>
    <t>Yamato</t>
  </si>
  <si>
    <t>Kaneko</t>
  </si>
  <si>
    <t>Lanigan</t>
  </si>
  <si>
    <t>Nolen</t>
  </si>
  <si>
    <t>Raap</t>
  </si>
  <si>
    <t>Tobias</t>
  </si>
  <si>
    <t>Bastien</t>
  </si>
  <si>
    <t>Parkinson</t>
  </si>
  <si>
    <t>Michael</t>
  </si>
  <si>
    <t>Bradshaw</t>
  </si>
  <si>
    <t>Uday</t>
  </si>
  <si>
    <t>Buttar</t>
  </si>
  <si>
    <t>Henry</t>
  </si>
  <si>
    <t>Reimer</t>
  </si>
  <si>
    <t>Isac</t>
  </si>
  <si>
    <t>Jantzen</t>
  </si>
  <si>
    <t>Sangam</t>
  </si>
  <si>
    <t>Balraj</t>
  </si>
  <si>
    <t>Aaron</t>
  </si>
  <si>
    <t>Na</t>
  </si>
  <si>
    <t>Fujita</t>
  </si>
  <si>
    <t>Sanay</t>
  </si>
  <si>
    <t>Gakhar</t>
  </si>
  <si>
    <t>Hockin</t>
  </si>
  <si>
    <t>Kaleb</t>
  </si>
  <si>
    <t>Garwood</t>
  </si>
  <si>
    <t>Nate</t>
  </si>
  <si>
    <t>Tristan</t>
  </si>
  <si>
    <t>Thomas</t>
  </si>
  <si>
    <t>Baart</t>
  </si>
  <si>
    <t>Derrick</t>
  </si>
  <si>
    <t>Van Egmond</t>
  </si>
  <si>
    <t>Izayah</t>
  </si>
  <si>
    <t>Ram</t>
  </si>
  <si>
    <t>Preston</t>
  </si>
  <si>
    <t>Roy</t>
  </si>
  <si>
    <t>Kandal</t>
  </si>
  <si>
    <t>Mantoj</t>
  </si>
  <si>
    <t>Wilson</t>
  </si>
  <si>
    <t>Hogg</t>
  </si>
  <si>
    <t>Grafstrom</t>
  </si>
  <si>
    <t>Nash</t>
  </si>
  <si>
    <t>Dickson</t>
  </si>
  <si>
    <t>Chow</t>
  </si>
  <si>
    <t>Schroeder</t>
  </si>
  <si>
    <t>Brian</t>
  </si>
  <si>
    <t>Kamal</t>
  </si>
  <si>
    <t>Nabi</t>
  </si>
  <si>
    <t>Damian</t>
  </si>
  <si>
    <t>Sutton</t>
  </si>
  <si>
    <t>Aezz</t>
  </si>
  <si>
    <t>Elferra</t>
  </si>
  <si>
    <t>Larsen</t>
  </si>
  <si>
    <t>Kaiden</t>
  </si>
  <si>
    <t>Homan</t>
  </si>
  <si>
    <t>Harveer</t>
  </si>
  <si>
    <t>Nigah</t>
  </si>
  <si>
    <t>Moxon</t>
  </si>
  <si>
    <t>Winston</t>
  </si>
  <si>
    <t>Vallee</t>
  </si>
  <si>
    <t>Jamie</t>
  </si>
  <si>
    <t>Fullawaka</t>
  </si>
  <si>
    <t>Dave</t>
  </si>
  <si>
    <t>Batt</t>
  </si>
  <si>
    <t>Ajay</t>
  </si>
  <si>
    <t>Budwal</t>
  </si>
  <si>
    <t>Kai</t>
  </si>
  <si>
    <t>Erik</t>
  </si>
  <si>
    <t>Gabu</t>
  </si>
  <si>
    <t>Aarav</t>
  </si>
  <si>
    <t>Srivastava</t>
  </si>
  <si>
    <t>Joe</t>
  </si>
  <si>
    <t>Gurjovan</t>
  </si>
  <si>
    <t>Roberts</t>
  </si>
  <si>
    <t>Elijah</t>
  </si>
  <si>
    <t>Turrel</t>
  </si>
  <si>
    <t>McArthur</t>
  </si>
  <si>
    <t>Lancaster</t>
  </si>
  <si>
    <t>Seafoot</t>
  </si>
  <si>
    <t>Hayden</t>
  </si>
  <si>
    <t>Atamanchuk</t>
  </si>
  <si>
    <t>Tanveer</t>
  </si>
  <si>
    <t>Steven</t>
  </si>
  <si>
    <t>Ngo</t>
  </si>
  <si>
    <t>Jang</t>
  </si>
  <si>
    <t>Booth</t>
  </si>
  <si>
    <t xml:space="preserve">Grade 7  Boys  </t>
  </si>
  <si>
    <t xml:space="preserve">Grade 8 Boys  </t>
  </si>
  <si>
    <t xml:space="preserve">Grade 6 Boys  </t>
  </si>
  <si>
    <t>Jazleen</t>
  </si>
  <si>
    <t>7.23.41</t>
  </si>
  <si>
    <t>7.33.04</t>
  </si>
  <si>
    <t>7.42.60</t>
  </si>
  <si>
    <t>7.47.01</t>
  </si>
  <si>
    <t>7.47.47</t>
  </si>
  <si>
    <t>7.57.92</t>
  </si>
  <si>
    <t>8.00.29</t>
  </si>
  <si>
    <t>8.00.76</t>
  </si>
  <si>
    <t>8.02.00</t>
  </si>
  <si>
    <t>8.02.78</t>
  </si>
  <si>
    <t>8.06.88</t>
  </si>
  <si>
    <t>8.13.23</t>
  </si>
  <si>
    <t>8.16.69</t>
  </si>
  <si>
    <t>8.18.34</t>
  </si>
  <si>
    <t>8.32.97</t>
  </si>
  <si>
    <t>8.34.41</t>
  </si>
  <si>
    <t>8.39.00</t>
  </si>
  <si>
    <t>8.44.07</t>
  </si>
  <si>
    <t>8.45.61</t>
  </si>
  <si>
    <t>8.57.97</t>
  </si>
  <si>
    <t>9.00.09</t>
  </si>
  <si>
    <t>9.00.36</t>
  </si>
  <si>
    <t>9.04.94</t>
  </si>
  <si>
    <t>9.15.61</t>
  </si>
  <si>
    <t>9.16.03</t>
  </si>
  <si>
    <t>9.24.45</t>
  </si>
  <si>
    <t>9.26.44</t>
  </si>
  <si>
    <t>9.30.08</t>
  </si>
  <si>
    <t>9.34.25</t>
  </si>
  <si>
    <t>9.40.11</t>
  </si>
  <si>
    <t>9.41.60</t>
  </si>
  <si>
    <t>9.42.27</t>
  </si>
  <si>
    <t>9.49.37</t>
  </si>
  <si>
    <t>10.23.78</t>
  </si>
  <si>
    <t>10.30.60</t>
  </si>
  <si>
    <t>10.40.71</t>
  </si>
  <si>
    <t>10.43.25</t>
  </si>
  <si>
    <t>10.45.81</t>
  </si>
  <si>
    <t>10.50.96</t>
  </si>
  <si>
    <t>10.51.48</t>
  </si>
  <si>
    <t>11.14.50</t>
  </si>
  <si>
    <t>11.39.68</t>
  </si>
  <si>
    <t>11.52.97</t>
  </si>
  <si>
    <t>12.19.90</t>
  </si>
  <si>
    <t>12.26.66</t>
  </si>
  <si>
    <t>12.27.76</t>
  </si>
  <si>
    <t>12.50.06</t>
  </si>
  <si>
    <t>13.13.89</t>
  </si>
  <si>
    <t>13.33.98</t>
  </si>
  <si>
    <t>13.42.02</t>
  </si>
  <si>
    <t>13.50.42</t>
  </si>
  <si>
    <t>13.54.19</t>
  </si>
  <si>
    <t>13.54.61</t>
  </si>
  <si>
    <t>14.17.49</t>
  </si>
  <si>
    <t>14.33.35</t>
  </si>
  <si>
    <t>14.34.14</t>
  </si>
  <si>
    <t>14.44.93</t>
  </si>
  <si>
    <t>15.49.73</t>
  </si>
  <si>
    <t>15.51.78</t>
  </si>
  <si>
    <t>15.52.19</t>
  </si>
  <si>
    <t>17.22.57</t>
  </si>
  <si>
    <t xml:space="preserve">2022 Grand Prix Results - Week 2 </t>
  </si>
  <si>
    <t xml:space="preserve">Dormick Park </t>
  </si>
  <si>
    <t>7.09.58</t>
  </si>
  <si>
    <t>7.13.32</t>
  </si>
  <si>
    <t>7.19.77</t>
  </si>
  <si>
    <t>7.39.45</t>
  </si>
  <si>
    <t>7.40.91</t>
  </si>
  <si>
    <t>7.55.14</t>
  </si>
  <si>
    <t>7.55.72</t>
  </si>
  <si>
    <t>8.01.12</t>
  </si>
  <si>
    <t>8.02.06</t>
  </si>
  <si>
    <t>8.10.77</t>
  </si>
  <si>
    <t>8.20.71</t>
  </si>
  <si>
    <t>8.22.04</t>
  </si>
  <si>
    <t>8.26.00</t>
  </si>
  <si>
    <t>8.28.02</t>
  </si>
  <si>
    <t>8.44.34</t>
  </si>
  <si>
    <t>8.44.75</t>
  </si>
  <si>
    <t>9.17.12</t>
  </si>
  <si>
    <t>9.18.25</t>
  </si>
  <si>
    <t>9.18.56</t>
  </si>
  <si>
    <t>9.26.47</t>
  </si>
  <si>
    <t>9.29.37</t>
  </si>
  <si>
    <t>9.32.47</t>
  </si>
  <si>
    <t>9.38.41</t>
  </si>
  <si>
    <t>9.42.10</t>
  </si>
  <si>
    <t>9.43.64</t>
  </si>
  <si>
    <t>9.54.75</t>
  </si>
  <si>
    <t>9.55.06</t>
  </si>
  <si>
    <t>10.06.70</t>
  </si>
  <si>
    <t>10.08.15</t>
  </si>
  <si>
    <t>10.20.43</t>
  </si>
  <si>
    <t>10.25.71</t>
  </si>
  <si>
    <t>10.40.60</t>
  </si>
  <si>
    <t>10.41.18</t>
  </si>
  <si>
    <t>10.41.64</t>
  </si>
  <si>
    <t>10.42.15</t>
  </si>
  <si>
    <t>10.44.33</t>
  </si>
  <si>
    <t>11.41.47</t>
  </si>
  <si>
    <t>12.13.10</t>
  </si>
  <si>
    <t>13.04.38</t>
  </si>
  <si>
    <t>13.09.19</t>
  </si>
  <si>
    <t>13.14.78</t>
  </si>
  <si>
    <t>13.21.00</t>
  </si>
  <si>
    <t>13.27.35</t>
  </si>
  <si>
    <t>13.29.60</t>
  </si>
  <si>
    <t>13.32.89</t>
  </si>
  <si>
    <t>12.29.48</t>
  </si>
  <si>
    <t>13.45.00</t>
  </si>
  <si>
    <t>13.50.00</t>
  </si>
  <si>
    <t>6.47.67</t>
  </si>
  <si>
    <t>7.03.61</t>
  </si>
  <si>
    <t>7.05.02</t>
  </si>
  <si>
    <t>7.10.52</t>
  </si>
  <si>
    <t>7.17.52</t>
  </si>
  <si>
    <t>7.22.57</t>
  </si>
  <si>
    <t>7.24.33</t>
  </si>
  <si>
    <t>7.24.64</t>
  </si>
  <si>
    <t>7.27.43</t>
  </si>
  <si>
    <t>7.32.70</t>
  </si>
  <si>
    <t>7.35.84</t>
  </si>
  <si>
    <t>7.36.14</t>
  </si>
  <si>
    <t>7.37.75</t>
  </si>
  <si>
    <t>7.47.94</t>
  </si>
  <si>
    <t>7.51.06</t>
  </si>
  <si>
    <t>7.56.40</t>
  </si>
  <si>
    <t>7.56.90</t>
  </si>
  <si>
    <t>8.00.54</t>
  </si>
  <si>
    <t>8.05.66</t>
  </si>
  <si>
    <t>8.06.41</t>
  </si>
  <si>
    <t>8.08.55</t>
  </si>
  <si>
    <t>8.12.90</t>
  </si>
  <si>
    <t>8.13.28</t>
  </si>
  <si>
    <t>8.15.70</t>
  </si>
  <si>
    <t>8.17.24</t>
  </si>
  <si>
    <t>8.21.94</t>
  </si>
  <si>
    <t>8.22.64</t>
  </si>
  <si>
    <t>8.25.28</t>
  </si>
  <si>
    <t>8.26.88</t>
  </si>
  <si>
    <t>8.26.57</t>
  </si>
  <si>
    <t>8.27.28</t>
  </si>
  <si>
    <t>8.27.88</t>
  </si>
  <si>
    <t>8.30.14</t>
  </si>
  <si>
    <t>8.43.05</t>
  </si>
  <si>
    <t>8.45.90</t>
  </si>
  <si>
    <t>8.49.26</t>
  </si>
  <si>
    <t>8.49.54</t>
  </si>
  <si>
    <t>8.56.03</t>
  </si>
  <si>
    <t>8.59.70</t>
  </si>
  <si>
    <t>9.00.62</t>
  </si>
  <si>
    <t>9.10.63</t>
  </si>
  <si>
    <t>9.21.54</t>
  </si>
  <si>
    <t>9.21.88</t>
  </si>
  <si>
    <t>9.22.32</t>
  </si>
  <si>
    <t>9.34.01</t>
  </si>
  <si>
    <t>9.37.93</t>
  </si>
  <si>
    <t>9.39.11</t>
  </si>
  <si>
    <t>9.47.84</t>
  </si>
  <si>
    <t>9.48.96</t>
  </si>
  <si>
    <t>9.49.29</t>
  </si>
  <si>
    <t>9.52.23</t>
  </si>
  <si>
    <t>10.06.12</t>
  </si>
  <si>
    <t>10.06.92</t>
  </si>
  <si>
    <t>10.11.92</t>
  </si>
  <si>
    <t>10.13.28</t>
  </si>
  <si>
    <t>10.14.94</t>
  </si>
  <si>
    <t>10.17.24</t>
  </si>
  <si>
    <t>10.25.03</t>
  </si>
  <si>
    <t>10.44.51</t>
  </si>
  <si>
    <t>10.57.18</t>
  </si>
  <si>
    <t>10.57.98</t>
  </si>
  <si>
    <t>11.38.93</t>
  </si>
  <si>
    <t>11.45.33</t>
  </si>
  <si>
    <t>11.45.87</t>
  </si>
  <si>
    <t>11.46.10</t>
  </si>
  <si>
    <t>12.01.98</t>
  </si>
  <si>
    <t>12.19.86</t>
  </si>
  <si>
    <t>12.40.06</t>
  </si>
  <si>
    <t>12.40.48</t>
  </si>
  <si>
    <t>12.55.32</t>
  </si>
  <si>
    <t>12.55.58</t>
  </si>
  <si>
    <t>13.13.56</t>
  </si>
  <si>
    <t>13.59.23</t>
  </si>
  <si>
    <t>14.03.39</t>
  </si>
  <si>
    <t>14.33.58</t>
  </si>
  <si>
    <t>15.10.86</t>
  </si>
  <si>
    <t>15.46.00</t>
  </si>
  <si>
    <t>Maxim</t>
  </si>
  <si>
    <t xml:space="preserve">Auguston </t>
  </si>
  <si>
    <t>6.42.60</t>
  </si>
  <si>
    <t>6.48.69</t>
  </si>
  <si>
    <t>6.55.83</t>
  </si>
  <si>
    <t>6.56.76</t>
  </si>
  <si>
    <t>7.00.93</t>
  </si>
  <si>
    <t>7.10.61</t>
  </si>
  <si>
    <t>7.13.76</t>
  </si>
  <si>
    <t>7.15.29</t>
  </si>
  <si>
    <t>7.22.78</t>
  </si>
  <si>
    <t>7.23.20</t>
  </si>
  <si>
    <t>7.28.06</t>
  </si>
  <si>
    <t>7.28.79</t>
  </si>
  <si>
    <t>7.30.56</t>
  </si>
  <si>
    <t>7.35.68</t>
  </si>
  <si>
    <t>7.36.01</t>
  </si>
  <si>
    <t>7.38.32</t>
  </si>
  <si>
    <t>7.41.55</t>
  </si>
  <si>
    <t>7.51.81</t>
  </si>
  <si>
    <t>7.53.59</t>
  </si>
  <si>
    <t>7.55.64</t>
  </si>
  <si>
    <t>8.06.20</t>
  </si>
  <si>
    <t>8.06.52</t>
  </si>
  <si>
    <t>8.10.46</t>
  </si>
  <si>
    <t>8.11.65</t>
  </si>
  <si>
    <t>8.11.95</t>
  </si>
  <si>
    <t>8.13.29</t>
  </si>
  <si>
    <t>8.20.96</t>
  </si>
  <si>
    <t>8.23.92</t>
  </si>
  <si>
    <t>8.24.17</t>
  </si>
  <si>
    <t>8.34.38</t>
  </si>
  <si>
    <t>8.35.37</t>
  </si>
  <si>
    <t>8.37.95</t>
  </si>
  <si>
    <t>8.42.07</t>
  </si>
  <si>
    <t>9.08.11</t>
  </si>
  <si>
    <t>9.14.38</t>
  </si>
  <si>
    <t>9.18.03</t>
  </si>
  <si>
    <t>9.47.62</t>
  </si>
  <si>
    <t>10.02.30</t>
  </si>
  <si>
    <t>10.07.05</t>
  </si>
  <si>
    <t>10.21.30</t>
  </si>
  <si>
    <t>10.24.88</t>
  </si>
  <si>
    <t>10.35.87</t>
  </si>
  <si>
    <t>10.52.03</t>
  </si>
  <si>
    <t>11.30.13</t>
  </si>
  <si>
    <t>11.32.65</t>
  </si>
  <si>
    <t>11.51.89</t>
  </si>
  <si>
    <t>12.04.57</t>
  </si>
  <si>
    <t>13.39.28</t>
  </si>
  <si>
    <t>14.09.61</t>
  </si>
  <si>
    <t>15.54.57</t>
  </si>
  <si>
    <t>15.57.13</t>
  </si>
  <si>
    <t>6.52.80</t>
  </si>
  <si>
    <t>F</t>
  </si>
  <si>
    <t>Grade 6</t>
  </si>
  <si>
    <t>7.08.00</t>
  </si>
  <si>
    <t>7.16.23</t>
  </si>
  <si>
    <t>7.17.73</t>
  </si>
  <si>
    <t>7.27.83</t>
  </si>
  <si>
    <t>7.29.35</t>
  </si>
  <si>
    <t>7.36.21</t>
  </si>
  <si>
    <t>7.39.01</t>
  </si>
  <si>
    <t>7.40.49</t>
  </si>
  <si>
    <t>7.49.92</t>
  </si>
  <si>
    <t>7.52.46</t>
  </si>
  <si>
    <t>7.55.05</t>
  </si>
  <si>
    <t>7.56.57</t>
  </si>
  <si>
    <t>7.59.59</t>
  </si>
  <si>
    <t>8.10.26</t>
  </si>
  <si>
    <t>8.10.92</t>
  </si>
  <si>
    <t>8.14.11</t>
  </si>
  <si>
    <t>8.16.26</t>
  </si>
  <si>
    <t>8.18.20</t>
  </si>
  <si>
    <t>8.18.66</t>
  </si>
  <si>
    <t>8.24.06</t>
  </si>
  <si>
    <t>8.27.23</t>
  </si>
  <si>
    <t>8.29.08</t>
  </si>
  <si>
    <t>8.30.73</t>
  </si>
  <si>
    <t>8.33.91</t>
  </si>
  <si>
    <t>8.34.95</t>
  </si>
  <si>
    <t>8.35.73</t>
  </si>
  <si>
    <t>8.36.74</t>
  </si>
  <si>
    <t>8.38.01</t>
  </si>
  <si>
    <t>8.38.57</t>
  </si>
  <si>
    <t>8.40.79</t>
  </si>
  <si>
    <t>8.45.67</t>
  </si>
  <si>
    <t>8.50.18</t>
  </si>
  <si>
    <t>8.56.00</t>
  </si>
  <si>
    <t>8.57.60</t>
  </si>
  <si>
    <t>9.06.17</t>
  </si>
  <si>
    <t>9.06.75</t>
  </si>
  <si>
    <t>9.09.12</t>
  </si>
  <si>
    <t>9.33.71</t>
  </si>
  <si>
    <t>10.01.04</t>
  </si>
  <si>
    <t>10.06.42</t>
  </si>
  <si>
    <t>10.14.48</t>
  </si>
  <si>
    <t>10.14.78</t>
  </si>
  <si>
    <t>10.49.46</t>
  </si>
  <si>
    <t>10.58.35</t>
  </si>
  <si>
    <t>11.59.52</t>
  </si>
  <si>
    <t>12.07.70</t>
  </si>
  <si>
    <t>12.23.45</t>
  </si>
  <si>
    <t>13.05.23</t>
  </si>
  <si>
    <t>14.02.58</t>
  </si>
  <si>
    <t>14.02.84</t>
  </si>
  <si>
    <t>6.45.31</t>
  </si>
  <si>
    <t>Grade 7</t>
  </si>
  <si>
    <t>6.49.31</t>
  </si>
  <si>
    <t>7.05.43</t>
  </si>
  <si>
    <t>7.07.71</t>
  </si>
  <si>
    <t>7.13.37</t>
  </si>
  <si>
    <t>7.23.54</t>
  </si>
  <si>
    <t>7.25.22</t>
  </si>
  <si>
    <t>7.41.51</t>
  </si>
  <si>
    <t>7.51.21</t>
  </si>
  <si>
    <t>7.51.42</t>
  </si>
  <si>
    <t>7.53.43</t>
  </si>
  <si>
    <t>7.55.87</t>
  </si>
  <si>
    <t>8.00.71</t>
  </si>
  <si>
    <t>8.01.09</t>
  </si>
  <si>
    <t>8.01.80</t>
  </si>
  <si>
    <t>8.07.62</t>
  </si>
  <si>
    <t>8.08.43</t>
  </si>
  <si>
    <t>8.09.20</t>
  </si>
  <si>
    <t>8.11.63</t>
  </si>
  <si>
    <t>8.19.73</t>
  </si>
  <si>
    <t>8.26.27</t>
  </si>
  <si>
    <t>8.28.73</t>
  </si>
  <si>
    <t>8.33.36</t>
  </si>
  <si>
    <t>8.35.42</t>
  </si>
  <si>
    <t>8.47.65</t>
  </si>
  <si>
    <t>8.54.88</t>
  </si>
  <si>
    <t>8.55.70</t>
  </si>
  <si>
    <t>10.07.73</t>
  </si>
  <si>
    <t>10.56.65</t>
  </si>
  <si>
    <t>11.10.84</t>
  </si>
  <si>
    <t>11.42.52</t>
  </si>
  <si>
    <t>12.52.86</t>
  </si>
  <si>
    <t>13.02.96</t>
  </si>
  <si>
    <t>13.03.24</t>
  </si>
  <si>
    <t>14.02.18</t>
  </si>
  <si>
    <t>M</t>
  </si>
  <si>
    <t>7.53.77</t>
  </si>
  <si>
    <t>6.46.14</t>
  </si>
  <si>
    <t>Grade 8</t>
  </si>
  <si>
    <t>6.47.91</t>
  </si>
  <si>
    <t>7.18.36</t>
  </si>
  <si>
    <t>7.30.88</t>
  </si>
  <si>
    <t>7.36.52</t>
  </si>
  <si>
    <t>7.44.99</t>
  </si>
  <si>
    <t>8.12.99</t>
  </si>
  <si>
    <t>9.06.48</t>
  </si>
  <si>
    <t>9.52.98</t>
  </si>
  <si>
    <t>11.09.62</t>
  </si>
  <si>
    <t>13.16.55</t>
  </si>
  <si>
    <t>14.01.57</t>
  </si>
  <si>
    <t>2022 Grand Prix Results - Week 2</t>
  </si>
  <si>
    <t>6.34.00</t>
  </si>
  <si>
    <t>6.35.68</t>
  </si>
  <si>
    <t>6.47.19</t>
  </si>
  <si>
    <t>6.52.50</t>
  </si>
  <si>
    <t>6.55.03</t>
  </si>
  <si>
    <t>6.56.17</t>
  </si>
  <si>
    <t>6.57.58</t>
  </si>
  <si>
    <t>6.59.92</t>
  </si>
  <si>
    <t>7.00.26</t>
  </si>
  <si>
    <t>7.01.17</t>
  </si>
  <si>
    <t>7.02.81</t>
  </si>
  <si>
    <t>7.04.82</t>
  </si>
  <si>
    <t>7.05.21</t>
  </si>
  <si>
    <t>7.06.44</t>
  </si>
  <si>
    <t>7.08.31</t>
  </si>
  <si>
    <t>7.13.22</t>
  </si>
  <si>
    <t>7.16.39</t>
  </si>
  <si>
    <t>7.29.46</t>
  </si>
  <si>
    <t>7.32.06</t>
  </si>
  <si>
    <t>7.32.78</t>
  </si>
  <si>
    <t>7.46.39</t>
  </si>
  <si>
    <t>7.51.19</t>
  </si>
  <si>
    <t>7.52.41</t>
  </si>
  <si>
    <t>7.53.35</t>
  </si>
  <si>
    <t>7.54.47</t>
  </si>
  <si>
    <t>7.58.23</t>
  </si>
  <si>
    <t>7.59.05</t>
  </si>
  <si>
    <t>7.59.91</t>
  </si>
  <si>
    <t>8.01.69</t>
  </si>
  <si>
    <t>8.02.53</t>
  </si>
  <si>
    <t>8.03.09</t>
  </si>
  <si>
    <t>8.03.44</t>
  </si>
  <si>
    <t>8.03.75</t>
  </si>
  <si>
    <t>8.12.72</t>
  </si>
  <si>
    <t>8.14.28</t>
  </si>
  <si>
    <t>8.20.04</t>
  </si>
  <si>
    <t>8.23.16</t>
  </si>
  <si>
    <t>8.30.32</t>
  </si>
  <si>
    <t>8.33.62</t>
  </si>
  <si>
    <t>8.39.54</t>
  </si>
  <si>
    <t>8.44.70</t>
  </si>
  <si>
    <t>8.50.62</t>
  </si>
  <si>
    <t>8.59.19</t>
  </si>
  <si>
    <t>9.02.13</t>
  </si>
  <si>
    <t>9.25.12</t>
  </si>
  <si>
    <t>9.27.41</t>
  </si>
  <si>
    <t>9.39.78</t>
  </si>
  <si>
    <t>9.41.78</t>
  </si>
  <si>
    <t>9.49.78</t>
  </si>
  <si>
    <t>9.53.54</t>
  </si>
  <si>
    <t>10.08.86</t>
  </si>
  <si>
    <t>10.22.11</t>
  </si>
  <si>
    <t>10.22.40</t>
  </si>
  <si>
    <t>10.53.70</t>
  </si>
  <si>
    <t>11.20.83</t>
  </si>
  <si>
    <t>11.21.16</t>
  </si>
  <si>
    <t>11.31.55</t>
  </si>
  <si>
    <t>11.48.52</t>
  </si>
  <si>
    <t>11.52.99</t>
  </si>
  <si>
    <t>12.33.62</t>
  </si>
  <si>
    <t xml:space="preserve">Lavish </t>
  </si>
  <si>
    <t>Tahpan</t>
  </si>
  <si>
    <t xml:space="preserve">Abby Traditional </t>
  </si>
  <si>
    <t>8.21.89</t>
  </si>
  <si>
    <t xml:space="preserve">Grade 6 </t>
  </si>
  <si>
    <t>6.09.81</t>
  </si>
  <si>
    <t>6.19.53</t>
  </si>
  <si>
    <t>6.23.00</t>
  </si>
  <si>
    <t>6.30.73</t>
  </si>
  <si>
    <t>6.33.04</t>
  </si>
  <si>
    <t>6.42.64</t>
  </si>
  <si>
    <t>6.44.46</t>
  </si>
  <si>
    <t>Forrest</t>
  </si>
  <si>
    <t>6.45.91</t>
  </si>
  <si>
    <t>6.46.76</t>
  </si>
  <si>
    <t>6.53.10</t>
  </si>
  <si>
    <t>6.56.82</t>
  </si>
  <si>
    <t>6.58.10</t>
  </si>
  <si>
    <t>6.59.26</t>
  </si>
  <si>
    <t>7.01.49</t>
  </si>
  <si>
    <t>7.10.77</t>
  </si>
  <si>
    <t>7.11.90</t>
  </si>
  <si>
    <t>7.13.73</t>
  </si>
  <si>
    <t>7.14.86</t>
  </si>
  <si>
    <t>7.16.10</t>
  </si>
  <si>
    <t>7.16.60</t>
  </si>
  <si>
    <t>7.21.55</t>
  </si>
  <si>
    <t>7.26.82</t>
  </si>
  <si>
    <t>7.28.62</t>
  </si>
  <si>
    <t>7.35.56</t>
  </si>
  <si>
    <t>7.35.88</t>
  </si>
  <si>
    <t>7.38.06</t>
  </si>
  <si>
    <t>7.45.17</t>
  </si>
  <si>
    <t>7.55.06</t>
  </si>
  <si>
    <t>7.56.85</t>
  </si>
  <si>
    <t>8.04.00</t>
  </si>
  <si>
    <t>8.07.31</t>
  </si>
  <si>
    <t>8.16.93</t>
  </si>
  <si>
    <t>8.19.11</t>
  </si>
  <si>
    <t>8.43.41</t>
  </si>
  <si>
    <t>8.48.27</t>
  </si>
  <si>
    <t>8.48.62</t>
  </si>
  <si>
    <t>9.06.06</t>
  </si>
  <si>
    <t>9.13.29</t>
  </si>
  <si>
    <t>9.17.64</t>
  </si>
  <si>
    <t>11.03.29</t>
  </si>
  <si>
    <t>11.05.42</t>
  </si>
  <si>
    <t>11.16.85</t>
  </si>
  <si>
    <t>11.35.03</t>
  </si>
  <si>
    <t>5.43.76</t>
  </si>
  <si>
    <t>6.03.28</t>
  </si>
  <si>
    <t>6.05.00</t>
  </si>
  <si>
    <t>6.05.97</t>
  </si>
  <si>
    <t>6.19.03</t>
  </si>
  <si>
    <t>6.21.36</t>
  </si>
  <si>
    <t>6.36.08</t>
  </si>
  <si>
    <t>6.51.20</t>
  </si>
  <si>
    <t>6.55.76</t>
  </si>
  <si>
    <t>7.32.47</t>
  </si>
  <si>
    <t>7.54.80</t>
  </si>
  <si>
    <t>7.57.72</t>
  </si>
  <si>
    <t>8.02.18</t>
  </si>
  <si>
    <t>8.30.61</t>
  </si>
  <si>
    <t>8.35.35</t>
  </si>
  <si>
    <t>8.42.22</t>
  </si>
  <si>
    <t>9.04.87</t>
  </si>
  <si>
    <t>9.09.67</t>
  </si>
  <si>
    <t>9.19.10</t>
  </si>
  <si>
    <t>11.46.83</t>
  </si>
  <si>
    <t>10.07.52</t>
  </si>
  <si>
    <t xml:space="preserve">Grade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</si>
</sst>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9" workbookViewId="0"/>
  </sheetViews>
  <sheetFormatPr defaultRowHeight="15" x14ac:dyDescent="0.25"/>
  <cols>
    <col min="2" max="2" width="12.85546875" customWidth="1"/>
    <col min="3" max="3" width="10.42578125" bestFit="1" customWidth="1"/>
    <col min="4" max="4" width="10.85546875" bestFit="1" customWidth="1"/>
    <col min="5" max="5" width="12.140625" bestFit="1" customWidth="1"/>
  </cols>
  <sheetData>
    <row r="1" spans="1:6" x14ac:dyDescent="0.25">
      <c r="A1" t="s">
        <v>927</v>
      </c>
    </row>
    <row r="2" spans="1:6" x14ac:dyDescent="0.25">
      <c r="A2" t="s">
        <v>25</v>
      </c>
    </row>
    <row r="3" spans="1:6" x14ac:dyDescent="0.25">
      <c r="A3" t="s">
        <v>127</v>
      </c>
      <c r="B3" t="s">
        <v>126</v>
      </c>
      <c r="C3" t="s">
        <v>128</v>
      </c>
      <c r="D3" t="s">
        <v>129</v>
      </c>
      <c r="F3" t="s">
        <v>130</v>
      </c>
    </row>
    <row r="4" spans="1:6" x14ac:dyDescent="0.25">
      <c r="A4">
        <v>1</v>
      </c>
      <c r="B4" t="s">
        <v>866</v>
      </c>
      <c r="C4">
        <v>360</v>
      </c>
      <c r="D4" t="str">
        <f>"Zara"</f>
        <v>Zara</v>
      </c>
      <c r="E4" t="str">
        <f>"Deleeuw"</f>
        <v>Deleeuw</v>
      </c>
      <c r="F4" t="str">
        <f t="shared" ref="F4:F43" si="0">"John Calvin Christian"</f>
        <v>John Calvin Christian</v>
      </c>
    </row>
    <row r="5" spans="1:6" x14ac:dyDescent="0.25">
      <c r="A5">
        <v>2</v>
      </c>
      <c r="B5" t="s">
        <v>867</v>
      </c>
      <c r="C5">
        <v>310</v>
      </c>
      <c r="D5" t="s">
        <v>55</v>
      </c>
      <c r="E5" t="s">
        <v>56</v>
      </c>
      <c r="F5" t="s">
        <v>50</v>
      </c>
    </row>
    <row r="6" spans="1:6" x14ac:dyDescent="0.25">
      <c r="A6">
        <v>3</v>
      </c>
      <c r="B6" t="s">
        <v>868</v>
      </c>
      <c r="C6">
        <v>595</v>
      </c>
      <c r="D6" t="s">
        <v>3</v>
      </c>
      <c r="E6" t="s">
        <v>4</v>
      </c>
      <c r="F6" t="s">
        <v>2</v>
      </c>
    </row>
    <row r="7" spans="1:6" x14ac:dyDescent="0.25">
      <c r="A7">
        <v>4</v>
      </c>
      <c r="B7" t="s">
        <v>869</v>
      </c>
      <c r="C7">
        <v>356</v>
      </c>
      <c r="D7" t="str">
        <f>"Taylor"</f>
        <v>Taylor</v>
      </c>
      <c r="E7" t="str">
        <f>"Huebert"</f>
        <v>Huebert</v>
      </c>
      <c r="F7" t="str">
        <f t="shared" si="0"/>
        <v>John Calvin Christian</v>
      </c>
    </row>
    <row r="8" spans="1:6" x14ac:dyDescent="0.25">
      <c r="A8">
        <v>5</v>
      </c>
      <c r="B8" t="s">
        <v>870</v>
      </c>
      <c r="C8">
        <v>538</v>
      </c>
      <c r="D8" t="s">
        <v>114</v>
      </c>
      <c r="E8" t="s">
        <v>115</v>
      </c>
      <c r="F8" t="s">
        <v>105</v>
      </c>
    </row>
    <row r="9" spans="1:6" x14ac:dyDescent="0.25">
      <c r="A9">
        <v>6</v>
      </c>
      <c r="B9" t="s">
        <v>871</v>
      </c>
      <c r="C9">
        <v>135</v>
      </c>
      <c r="D9" t="s">
        <v>29</v>
      </c>
      <c r="E9" t="s">
        <v>30</v>
      </c>
      <c r="F9" t="s">
        <v>28</v>
      </c>
    </row>
    <row r="10" spans="1:6" x14ac:dyDescent="0.25">
      <c r="A10">
        <v>7</v>
      </c>
      <c r="B10" t="s">
        <v>872</v>
      </c>
      <c r="C10">
        <v>359</v>
      </c>
      <c r="D10" t="str">
        <f>"Payton"</f>
        <v>Payton</v>
      </c>
      <c r="E10" t="str">
        <f>"Vankammen"</f>
        <v>Vankammen</v>
      </c>
      <c r="F10" t="str">
        <f t="shared" si="0"/>
        <v>John Calvin Christian</v>
      </c>
    </row>
    <row r="11" spans="1:6" x14ac:dyDescent="0.25">
      <c r="A11">
        <v>8</v>
      </c>
      <c r="B11" t="s">
        <v>873</v>
      </c>
      <c r="C11">
        <v>541</v>
      </c>
      <c r="D11" t="s">
        <v>120</v>
      </c>
      <c r="E11" t="s">
        <v>121</v>
      </c>
      <c r="F11" t="s">
        <v>105</v>
      </c>
    </row>
    <row r="12" spans="1:6" x14ac:dyDescent="0.25">
      <c r="A12">
        <v>9</v>
      </c>
      <c r="B12" t="s">
        <v>874</v>
      </c>
      <c r="C12">
        <v>355</v>
      </c>
      <c r="D12" t="str">
        <f>"Renae"</f>
        <v>Renae</v>
      </c>
      <c r="E12" t="str">
        <f>"Heetebrij"</f>
        <v>Heetebrij</v>
      </c>
      <c r="F12" t="str">
        <f t="shared" si="0"/>
        <v>John Calvin Christian</v>
      </c>
    </row>
    <row r="13" spans="1:6" x14ac:dyDescent="0.25">
      <c r="A13">
        <v>10</v>
      </c>
      <c r="B13" t="s">
        <v>875</v>
      </c>
      <c r="C13">
        <v>536</v>
      </c>
      <c r="D13" t="s">
        <v>110</v>
      </c>
      <c r="E13" t="s">
        <v>111</v>
      </c>
      <c r="F13" t="s">
        <v>105</v>
      </c>
    </row>
    <row r="14" spans="1:6" x14ac:dyDescent="0.25">
      <c r="A14">
        <v>11</v>
      </c>
      <c r="B14" t="s">
        <v>876</v>
      </c>
      <c r="C14">
        <v>532</v>
      </c>
      <c r="D14" t="s">
        <v>103</v>
      </c>
      <c r="E14" t="s">
        <v>104</v>
      </c>
      <c r="F14" t="s">
        <v>105</v>
      </c>
    </row>
    <row r="15" spans="1:6" x14ac:dyDescent="0.25">
      <c r="A15">
        <v>12</v>
      </c>
      <c r="B15" t="s">
        <v>877</v>
      </c>
      <c r="C15">
        <v>345</v>
      </c>
      <c r="D15" t="s">
        <v>79</v>
      </c>
      <c r="E15" t="s">
        <v>80</v>
      </c>
      <c r="F15" t="s">
        <v>68</v>
      </c>
    </row>
    <row r="16" spans="1:6" x14ac:dyDescent="0.25">
      <c r="A16">
        <v>13</v>
      </c>
      <c r="B16" t="s">
        <v>878</v>
      </c>
      <c r="C16">
        <v>353</v>
      </c>
      <c r="D16" t="str">
        <f>"Camryn"</f>
        <v>Camryn</v>
      </c>
      <c r="E16" t="str">
        <f>"Breukelman"</f>
        <v>Breukelman</v>
      </c>
      <c r="F16" t="str">
        <f t="shared" si="0"/>
        <v>John Calvin Christian</v>
      </c>
    </row>
    <row r="17" spans="1:6" x14ac:dyDescent="0.25">
      <c r="A17">
        <v>14</v>
      </c>
      <c r="B17" t="s">
        <v>879</v>
      </c>
      <c r="C17">
        <v>32</v>
      </c>
      <c r="D17" t="s">
        <v>21</v>
      </c>
      <c r="E17" t="s">
        <v>22</v>
      </c>
      <c r="F17" t="s">
        <v>2</v>
      </c>
    </row>
    <row r="18" spans="1:6" x14ac:dyDescent="0.25">
      <c r="A18">
        <v>15</v>
      </c>
      <c r="B18" t="s">
        <v>880</v>
      </c>
      <c r="C18">
        <v>309</v>
      </c>
      <c r="D18" t="s">
        <v>53</v>
      </c>
      <c r="E18" t="s">
        <v>54</v>
      </c>
      <c r="F18" t="s">
        <v>50</v>
      </c>
    </row>
    <row r="19" spans="1:6" x14ac:dyDescent="0.25">
      <c r="A19">
        <v>16</v>
      </c>
      <c r="B19" t="s">
        <v>881</v>
      </c>
      <c r="C19">
        <v>543</v>
      </c>
      <c r="D19" t="s">
        <v>124</v>
      </c>
      <c r="E19" t="s">
        <v>125</v>
      </c>
      <c r="F19" t="s">
        <v>105</v>
      </c>
    </row>
    <row r="20" spans="1:6" x14ac:dyDescent="0.25">
      <c r="A20">
        <v>17</v>
      </c>
      <c r="B20" t="s">
        <v>882</v>
      </c>
      <c r="C20">
        <v>331</v>
      </c>
      <c r="D20" t="s">
        <v>66</v>
      </c>
      <c r="E20" t="s">
        <v>67</v>
      </c>
      <c r="F20" t="s">
        <v>68</v>
      </c>
    </row>
    <row r="21" spans="1:6" x14ac:dyDescent="0.25">
      <c r="A21">
        <v>18</v>
      </c>
      <c r="B21" t="s">
        <v>883</v>
      </c>
      <c r="C21">
        <v>534</v>
      </c>
      <c r="D21" t="s">
        <v>90</v>
      </c>
      <c r="E21" t="s">
        <v>63</v>
      </c>
      <c r="F21" t="s">
        <v>105</v>
      </c>
    </row>
    <row r="22" spans="1:6" x14ac:dyDescent="0.25">
      <c r="A22">
        <v>19</v>
      </c>
      <c r="B22" t="s">
        <v>884</v>
      </c>
      <c r="C22">
        <v>537</v>
      </c>
      <c r="D22" t="s">
        <v>112</v>
      </c>
      <c r="E22" t="s">
        <v>113</v>
      </c>
      <c r="F22" t="s">
        <v>105</v>
      </c>
    </row>
    <row r="23" spans="1:6" x14ac:dyDescent="0.25">
      <c r="A23">
        <v>20</v>
      </c>
      <c r="B23" t="s">
        <v>885</v>
      </c>
      <c r="C23">
        <v>20</v>
      </c>
      <c r="D23" t="s">
        <v>11</v>
      </c>
      <c r="E23" t="s">
        <v>12</v>
      </c>
      <c r="F23" t="s">
        <v>2</v>
      </c>
    </row>
    <row r="24" spans="1:6" x14ac:dyDescent="0.25">
      <c r="A24">
        <v>21</v>
      </c>
      <c r="B24" t="s">
        <v>886</v>
      </c>
      <c r="C24">
        <v>14</v>
      </c>
      <c r="D24" t="s">
        <v>9</v>
      </c>
      <c r="E24" t="s">
        <v>10</v>
      </c>
      <c r="F24" t="s">
        <v>2</v>
      </c>
    </row>
    <row r="25" spans="1:6" x14ac:dyDescent="0.25">
      <c r="A25">
        <v>22</v>
      </c>
      <c r="B25" t="s">
        <v>887</v>
      </c>
      <c r="C25">
        <v>21</v>
      </c>
      <c r="D25" t="s">
        <v>13</v>
      </c>
      <c r="E25" t="s">
        <v>14</v>
      </c>
      <c r="F25" t="s">
        <v>2</v>
      </c>
    </row>
    <row r="26" spans="1:6" x14ac:dyDescent="0.25">
      <c r="A26">
        <v>23</v>
      </c>
      <c r="B26" t="s">
        <v>888</v>
      </c>
      <c r="C26">
        <v>542</v>
      </c>
      <c r="D26" t="s">
        <v>122</v>
      </c>
      <c r="E26" t="s">
        <v>123</v>
      </c>
      <c r="F26" t="s">
        <v>105</v>
      </c>
    </row>
    <row r="27" spans="1:6" x14ac:dyDescent="0.25">
      <c r="A27">
        <v>24</v>
      </c>
      <c r="B27" t="s">
        <v>889</v>
      </c>
      <c r="C27">
        <v>24</v>
      </c>
      <c r="D27" t="s">
        <v>15</v>
      </c>
      <c r="E27" t="s">
        <v>16</v>
      </c>
      <c r="F27" t="s">
        <v>2</v>
      </c>
    </row>
    <row r="28" spans="1:6" x14ac:dyDescent="0.25">
      <c r="A28">
        <v>25</v>
      </c>
      <c r="B28" t="s">
        <v>890</v>
      </c>
      <c r="C28">
        <v>416</v>
      </c>
      <c r="D28" t="s">
        <v>94</v>
      </c>
      <c r="E28" t="s">
        <v>95</v>
      </c>
      <c r="F28" t="s">
        <v>85</v>
      </c>
    </row>
    <row r="29" spans="1:6" x14ac:dyDescent="0.25">
      <c r="A29">
        <v>26</v>
      </c>
      <c r="B29" t="s">
        <v>891</v>
      </c>
      <c r="C29">
        <v>589</v>
      </c>
      <c r="D29" t="s">
        <v>81</v>
      </c>
      <c r="E29" t="s">
        <v>82</v>
      </c>
      <c r="F29" t="s">
        <v>68</v>
      </c>
    </row>
    <row r="30" spans="1:6" x14ac:dyDescent="0.25">
      <c r="A30">
        <v>27</v>
      </c>
      <c r="B30" t="s">
        <v>892</v>
      </c>
      <c r="C30">
        <v>229</v>
      </c>
      <c r="D30" t="s">
        <v>35</v>
      </c>
      <c r="E30" t="s">
        <v>36</v>
      </c>
      <c r="F30" t="s">
        <v>37</v>
      </c>
    </row>
    <row r="31" spans="1:6" x14ac:dyDescent="0.25">
      <c r="A31">
        <v>28</v>
      </c>
      <c r="B31" t="s">
        <v>893</v>
      </c>
      <c r="C31">
        <v>154</v>
      </c>
      <c r="D31" t="s">
        <v>31</v>
      </c>
      <c r="E31" t="s">
        <v>32</v>
      </c>
      <c r="F31" t="s">
        <v>28</v>
      </c>
    </row>
    <row r="32" spans="1:6" x14ac:dyDescent="0.25">
      <c r="A32">
        <v>29</v>
      </c>
      <c r="B32" t="s">
        <v>894</v>
      </c>
      <c r="C32">
        <v>358</v>
      </c>
      <c r="D32" t="str">
        <f>"Lila"</f>
        <v>Lila</v>
      </c>
      <c r="E32" t="str">
        <f>"Vane"</f>
        <v>Vane</v>
      </c>
      <c r="F32" t="str">
        <f t="shared" si="0"/>
        <v>John Calvin Christian</v>
      </c>
    </row>
    <row r="33" spans="1:6" x14ac:dyDescent="0.25">
      <c r="A33">
        <v>30</v>
      </c>
      <c r="B33" t="s">
        <v>895</v>
      </c>
      <c r="C33">
        <v>357</v>
      </c>
      <c r="D33" t="str">
        <f>"Cadence"</f>
        <v>Cadence</v>
      </c>
      <c r="E33" t="str">
        <f>"Stam"</f>
        <v>Stam</v>
      </c>
      <c r="F33" t="str">
        <f t="shared" si="0"/>
        <v>John Calvin Christian</v>
      </c>
    </row>
    <row r="34" spans="1:6" x14ac:dyDescent="0.25">
      <c r="A34">
        <v>31</v>
      </c>
      <c r="B34" t="s">
        <v>896</v>
      </c>
      <c r="C34">
        <v>127</v>
      </c>
      <c r="D34" t="s">
        <v>26</v>
      </c>
      <c r="E34" t="s">
        <v>27</v>
      </c>
      <c r="F34" t="s">
        <v>28</v>
      </c>
    </row>
    <row r="35" spans="1:6" x14ac:dyDescent="0.25">
      <c r="A35">
        <v>32</v>
      </c>
      <c r="B35" t="s">
        <v>897</v>
      </c>
      <c r="C35">
        <v>539</v>
      </c>
      <c r="D35" t="s">
        <v>116</v>
      </c>
      <c r="E35" t="s">
        <v>117</v>
      </c>
      <c r="F35" t="s">
        <v>105</v>
      </c>
    </row>
    <row r="36" spans="1:6" x14ac:dyDescent="0.25">
      <c r="A36">
        <v>33</v>
      </c>
      <c r="B36" t="s">
        <v>898</v>
      </c>
      <c r="C36">
        <v>148</v>
      </c>
      <c r="D36" t="str">
        <f>"Carlie"</f>
        <v>Carlie</v>
      </c>
      <c r="E36" t="str">
        <f>"Fafard"</f>
        <v>Fafard</v>
      </c>
      <c r="F36" t="str">
        <f t="shared" ref="F36" si="1">"Auguston Traditional Elementary School"</f>
        <v>Auguston Traditional Elementary School</v>
      </c>
    </row>
    <row r="37" spans="1:6" x14ac:dyDescent="0.25">
      <c r="A37">
        <v>34</v>
      </c>
      <c r="B37" t="s">
        <v>899</v>
      </c>
      <c r="C37">
        <v>306</v>
      </c>
      <c r="D37" t="s">
        <v>51</v>
      </c>
      <c r="E37" t="s">
        <v>52</v>
      </c>
      <c r="F37" t="s">
        <v>50</v>
      </c>
    </row>
    <row r="38" spans="1:6" x14ac:dyDescent="0.25">
      <c r="A38">
        <v>35</v>
      </c>
      <c r="B38" t="s">
        <v>900</v>
      </c>
      <c r="C38">
        <v>304</v>
      </c>
      <c r="D38" t="s">
        <v>48</v>
      </c>
      <c r="E38" t="s">
        <v>49</v>
      </c>
      <c r="F38" t="s">
        <v>50</v>
      </c>
    </row>
    <row r="39" spans="1:6" x14ac:dyDescent="0.25">
      <c r="A39">
        <v>36</v>
      </c>
      <c r="B39" t="s">
        <v>901</v>
      </c>
      <c r="C39">
        <v>389</v>
      </c>
      <c r="D39" t="s">
        <v>83</v>
      </c>
      <c r="E39" t="s">
        <v>84</v>
      </c>
      <c r="F39" t="s">
        <v>85</v>
      </c>
    </row>
    <row r="40" spans="1:6" x14ac:dyDescent="0.25">
      <c r="A40">
        <v>37</v>
      </c>
      <c r="B40" t="s">
        <v>902</v>
      </c>
      <c r="C40">
        <v>10</v>
      </c>
      <c r="D40" t="s">
        <v>5</v>
      </c>
      <c r="E40" t="s">
        <v>6</v>
      </c>
      <c r="F40" t="s">
        <v>2</v>
      </c>
    </row>
    <row r="41" spans="1:6" x14ac:dyDescent="0.25">
      <c r="A41">
        <v>38</v>
      </c>
      <c r="B41" t="s">
        <v>903</v>
      </c>
      <c r="C41">
        <v>1</v>
      </c>
      <c r="D41" t="s">
        <v>0</v>
      </c>
      <c r="E41" t="s">
        <v>1</v>
      </c>
      <c r="F41" t="s">
        <v>2</v>
      </c>
    </row>
    <row r="42" spans="1:6" x14ac:dyDescent="0.25">
      <c r="A42">
        <v>39</v>
      </c>
      <c r="B42" t="s">
        <v>904</v>
      </c>
      <c r="C42">
        <v>394</v>
      </c>
      <c r="D42" t="s">
        <v>88</v>
      </c>
      <c r="E42" t="s">
        <v>74</v>
      </c>
      <c r="F42" t="s">
        <v>85</v>
      </c>
    </row>
    <row r="43" spans="1:6" x14ac:dyDescent="0.25">
      <c r="A43">
        <v>40</v>
      </c>
      <c r="B43" t="s">
        <v>905</v>
      </c>
      <c r="C43">
        <v>354</v>
      </c>
      <c r="D43" t="str">
        <f>"Nora"</f>
        <v>Nora</v>
      </c>
      <c r="E43" t="str">
        <f>"Breukelman"</f>
        <v>Breukelman</v>
      </c>
      <c r="F43" t="str">
        <f t="shared" si="0"/>
        <v>John Calvin Christian</v>
      </c>
    </row>
    <row r="44" spans="1:6" x14ac:dyDescent="0.25">
      <c r="A44">
        <v>41</v>
      </c>
      <c r="B44" t="s">
        <v>906</v>
      </c>
      <c r="C44">
        <v>605</v>
      </c>
      <c r="D44" t="s">
        <v>865</v>
      </c>
      <c r="E44" t="s">
        <v>65</v>
      </c>
      <c r="F44" t="s">
        <v>59</v>
      </c>
    </row>
    <row r="45" spans="1:6" x14ac:dyDescent="0.25">
      <c r="A45">
        <v>42</v>
      </c>
      <c r="B45" t="s">
        <v>907</v>
      </c>
      <c r="C45">
        <v>604</v>
      </c>
      <c r="D45" t="s">
        <v>86</v>
      </c>
      <c r="E45" t="s">
        <v>742</v>
      </c>
      <c r="F45" t="s">
        <v>59</v>
      </c>
    </row>
    <row r="46" spans="1:6" x14ac:dyDescent="0.25">
      <c r="A46">
        <v>43</v>
      </c>
      <c r="B46" t="s">
        <v>908</v>
      </c>
      <c r="C46">
        <v>334</v>
      </c>
      <c r="D46" t="s">
        <v>71</v>
      </c>
      <c r="E46" t="s">
        <v>72</v>
      </c>
      <c r="F46" t="s">
        <v>68</v>
      </c>
    </row>
    <row r="47" spans="1:6" x14ac:dyDescent="0.25">
      <c r="A47">
        <v>44</v>
      </c>
      <c r="B47" t="s">
        <v>909</v>
      </c>
      <c r="C47">
        <v>311</v>
      </c>
      <c r="D47" t="s">
        <v>57</v>
      </c>
      <c r="E47" t="s">
        <v>58</v>
      </c>
      <c r="F47" t="s">
        <v>59</v>
      </c>
    </row>
    <row r="48" spans="1:6" x14ac:dyDescent="0.25">
      <c r="A48">
        <v>45</v>
      </c>
      <c r="B48" t="s">
        <v>910</v>
      </c>
      <c r="C48">
        <v>333</v>
      </c>
      <c r="D48" t="s">
        <v>69</v>
      </c>
      <c r="E48" t="s">
        <v>70</v>
      </c>
      <c r="F48" t="s">
        <v>68</v>
      </c>
    </row>
    <row r="49" spans="1:6" x14ac:dyDescent="0.25">
      <c r="A49">
        <v>46</v>
      </c>
      <c r="B49" t="s">
        <v>911</v>
      </c>
      <c r="C49">
        <v>340</v>
      </c>
      <c r="D49" t="s">
        <v>77</v>
      </c>
      <c r="E49" t="s">
        <v>78</v>
      </c>
      <c r="F49" t="s">
        <v>68</v>
      </c>
    </row>
    <row r="50" spans="1:6" x14ac:dyDescent="0.25">
      <c r="A50">
        <v>47</v>
      </c>
      <c r="B50" t="s">
        <v>912</v>
      </c>
      <c r="C50">
        <v>239</v>
      </c>
      <c r="D50" t="s">
        <v>44</v>
      </c>
      <c r="E50" t="s">
        <v>45</v>
      </c>
      <c r="F50" t="s">
        <v>37</v>
      </c>
    </row>
    <row r="51" spans="1:6" x14ac:dyDescent="0.25">
      <c r="A51">
        <v>48</v>
      </c>
      <c r="B51" t="s">
        <v>913</v>
      </c>
      <c r="C51">
        <v>594</v>
      </c>
      <c r="D51" t="s">
        <v>64</v>
      </c>
      <c r="E51" t="s">
        <v>65</v>
      </c>
      <c r="F51" t="s">
        <v>59</v>
      </c>
    </row>
    <row r="52" spans="1:6" x14ac:dyDescent="0.25">
      <c r="A52">
        <v>49</v>
      </c>
      <c r="B52" t="s">
        <v>914</v>
      </c>
      <c r="C52">
        <v>427</v>
      </c>
      <c r="D52" t="s">
        <v>101</v>
      </c>
      <c r="E52" t="s">
        <v>102</v>
      </c>
      <c r="F52" t="s">
        <v>85</v>
      </c>
    </row>
    <row r="53" spans="1:6" x14ac:dyDescent="0.25">
      <c r="A53">
        <v>50</v>
      </c>
      <c r="B53" t="s">
        <v>915</v>
      </c>
      <c r="C53">
        <v>397</v>
      </c>
      <c r="D53" t="s">
        <v>90</v>
      </c>
      <c r="E53" t="s">
        <v>91</v>
      </c>
      <c r="F53" t="s">
        <v>85</v>
      </c>
    </row>
    <row r="54" spans="1:6" x14ac:dyDescent="0.25">
      <c r="A54">
        <v>51</v>
      </c>
      <c r="B54" t="s">
        <v>916</v>
      </c>
      <c r="C54">
        <v>593</v>
      </c>
      <c r="D54" t="s">
        <v>62</v>
      </c>
      <c r="E54" t="s">
        <v>63</v>
      </c>
      <c r="F54" t="s">
        <v>59</v>
      </c>
    </row>
    <row r="55" spans="1:6" x14ac:dyDescent="0.25">
      <c r="A55">
        <v>52</v>
      </c>
      <c r="B55" t="s">
        <v>917</v>
      </c>
      <c r="C55">
        <v>34</v>
      </c>
      <c r="D55" t="s">
        <v>23</v>
      </c>
      <c r="E55" t="s">
        <v>24</v>
      </c>
      <c r="F55" t="s">
        <v>2</v>
      </c>
    </row>
    <row r="56" spans="1:6" x14ac:dyDescent="0.25">
      <c r="A56">
        <v>53</v>
      </c>
      <c r="B56" t="s">
        <v>918</v>
      </c>
      <c r="C56">
        <v>25</v>
      </c>
      <c r="D56" t="s">
        <v>17</v>
      </c>
      <c r="E56" t="s">
        <v>18</v>
      </c>
      <c r="F56" t="s">
        <v>2</v>
      </c>
    </row>
    <row r="57" spans="1:6" x14ac:dyDescent="0.25">
      <c r="A57">
        <v>54</v>
      </c>
      <c r="B57" t="s">
        <v>919</v>
      </c>
      <c r="C57">
        <v>234</v>
      </c>
      <c r="D57" t="s">
        <v>40</v>
      </c>
      <c r="E57" t="s">
        <v>41</v>
      </c>
      <c r="F57" t="s">
        <v>37</v>
      </c>
    </row>
    <row r="58" spans="1:6" x14ac:dyDescent="0.25">
      <c r="A58">
        <v>55</v>
      </c>
      <c r="B58" t="s">
        <v>920</v>
      </c>
      <c r="C58">
        <v>337</v>
      </c>
      <c r="D58" t="s">
        <v>73</v>
      </c>
      <c r="E58" t="s">
        <v>74</v>
      </c>
      <c r="F58" t="s">
        <v>68</v>
      </c>
    </row>
    <row r="59" spans="1:6" x14ac:dyDescent="0.25">
      <c r="A59">
        <v>56</v>
      </c>
      <c r="B59" t="s">
        <v>921</v>
      </c>
      <c r="C59">
        <v>339</v>
      </c>
      <c r="D59" t="s">
        <v>75</v>
      </c>
      <c r="E59" t="s">
        <v>76</v>
      </c>
      <c r="F59" t="s">
        <v>68</v>
      </c>
    </row>
    <row r="60" spans="1:6" x14ac:dyDescent="0.25">
      <c r="A60">
        <v>57</v>
      </c>
      <c r="B60" t="s">
        <v>922</v>
      </c>
      <c r="C60">
        <v>422</v>
      </c>
      <c r="D60" t="s">
        <v>98</v>
      </c>
      <c r="E60" t="s">
        <v>43</v>
      </c>
      <c r="F60" t="s">
        <v>85</v>
      </c>
    </row>
    <row r="61" spans="1:6" x14ac:dyDescent="0.25">
      <c r="A61">
        <v>58</v>
      </c>
      <c r="B61" t="s">
        <v>923</v>
      </c>
      <c r="C61">
        <v>426</v>
      </c>
      <c r="D61" t="s">
        <v>100</v>
      </c>
      <c r="E61" t="s">
        <v>65</v>
      </c>
      <c r="F61" t="s">
        <v>85</v>
      </c>
    </row>
    <row r="62" spans="1:6" x14ac:dyDescent="0.25">
      <c r="A62">
        <v>59</v>
      </c>
      <c r="B62" t="s">
        <v>924</v>
      </c>
      <c r="C62">
        <v>423</v>
      </c>
      <c r="D62" t="s">
        <v>99</v>
      </c>
      <c r="E62" t="s">
        <v>43</v>
      </c>
      <c r="F62" t="s">
        <v>85</v>
      </c>
    </row>
    <row r="63" spans="1:6" x14ac:dyDescent="0.25">
      <c r="A63">
        <v>60</v>
      </c>
      <c r="B63" t="s">
        <v>925</v>
      </c>
      <c r="C63">
        <v>540</v>
      </c>
      <c r="D63" t="s">
        <v>118</v>
      </c>
      <c r="E63" t="s">
        <v>119</v>
      </c>
      <c r="F63" t="s">
        <v>105</v>
      </c>
    </row>
    <row r="64" spans="1:6" x14ac:dyDescent="0.25">
      <c r="A64">
        <v>61</v>
      </c>
      <c r="B64" t="s">
        <v>926</v>
      </c>
      <c r="C64">
        <v>13</v>
      </c>
      <c r="D64" t="s">
        <v>7</v>
      </c>
      <c r="E64" t="s">
        <v>8</v>
      </c>
      <c r="F64" t="s">
        <v>2</v>
      </c>
    </row>
    <row r="66" spans="1:4" x14ac:dyDescent="0.25">
      <c r="A66" t="s">
        <v>131</v>
      </c>
    </row>
    <row r="67" spans="1:4" x14ac:dyDescent="0.25">
      <c r="A67">
        <v>28</v>
      </c>
      <c r="B67" t="s">
        <v>19</v>
      </c>
      <c r="C67" t="s">
        <v>20</v>
      </c>
      <c r="D67" t="s">
        <v>2</v>
      </c>
    </row>
    <row r="68" spans="1:4" x14ac:dyDescent="0.25">
      <c r="A68">
        <v>236</v>
      </c>
      <c r="B68" t="s">
        <v>42</v>
      </c>
      <c r="C68" t="s">
        <v>43</v>
      </c>
      <c r="D68" t="s">
        <v>37</v>
      </c>
    </row>
    <row r="69" spans="1:4" x14ac:dyDescent="0.25">
      <c r="A69">
        <v>323</v>
      </c>
      <c r="B69" t="s">
        <v>60</v>
      </c>
      <c r="C69" t="s">
        <v>61</v>
      </c>
      <c r="D69" t="s">
        <v>59</v>
      </c>
    </row>
    <row r="70" spans="1:4" x14ac:dyDescent="0.25">
      <c r="A70">
        <v>325</v>
      </c>
      <c r="B70" t="str">
        <f>"Samreet"</f>
        <v>Samreet</v>
      </c>
      <c r="C70" t="str">
        <f>"Gill"</f>
        <v>Gill</v>
      </c>
      <c r="D70" t="str">
        <f>"Dr. J. Edgar Davey - HWDSB"</f>
        <v>Dr. J. Edgar Davey - HWDSB</v>
      </c>
    </row>
    <row r="71" spans="1:4" x14ac:dyDescent="0.25">
      <c r="A71">
        <v>326</v>
      </c>
      <c r="B71" t="str">
        <f>"Hargun"</f>
        <v>Hargun</v>
      </c>
      <c r="C71" t="str">
        <f>"Brar"</f>
        <v>Brar</v>
      </c>
      <c r="D71" t="str">
        <f>"Dr. J. Edgar Davey - HWDSB"</f>
        <v>Dr. J. Edgar Davey - HWDSB</v>
      </c>
    </row>
    <row r="72" spans="1:4" x14ac:dyDescent="0.25">
      <c r="A72">
        <v>395</v>
      </c>
      <c r="B72" t="s">
        <v>89</v>
      </c>
      <c r="C72" t="s">
        <v>74</v>
      </c>
      <c r="D72" t="s">
        <v>85</v>
      </c>
    </row>
    <row r="73" spans="1:4" x14ac:dyDescent="0.25">
      <c r="A73">
        <v>420</v>
      </c>
      <c r="B73" t="s">
        <v>96</v>
      </c>
      <c r="C73" t="s">
        <v>97</v>
      </c>
      <c r="D73" t="s">
        <v>85</v>
      </c>
    </row>
    <row r="74" spans="1:4" x14ac:dyDescent="0.25">
      <c r="A74">
        <v>533</v>
      </c>
      <c r="B74" t="s">
        <v>106</v>
      </c>
      <c r="C74" t="s">
        <v>107</v>
      </c>
      <c r="D74" t="s">
        <v>105</v>
      </c>
    </row>
    <row r="75" spans="1:4" x14ac:dyDescent="0.25">
      <c r="A75">
        <v>592</v>
      </c>
      <c r="B75" t="s">
        <v>33</v>
      </c>
      <c r="C75" t="s">
        <v>34</v>
      </c>
      <c r="D75" t="s">
        <v>28</v>
      </c>
    </row>
    <row r="76" spans="1:4" x14ac:dyDescent="0.25">
      <c r="A76">
        <v>230</v>
      </c>
      <c r="B76" t="s">
        <v>38</v>
      </c>
      <c r="C76" t="s">
        <v>39</v>
      </c>
      <c r="D76" t="s">
        <v>37</v>
      </c>
    </row>
    <row r="77" spans="1:4" x14ac:dyDescent="0.25">
      <c r="A77">
        <v>535</v>
      </c>
      <c r="B77" t="s">
        <v>108</v>
      </c>
      <c r="C77" t="s">
        <v>109</v>
      </c>
      <c r="D77" t="s">
        <v>105</v>
      </c>
    </row>
    <row r="78" spans="1:4" x14ac:dyDescent="0.25">
      <c r="A78">
        <v>531</v>
      </c>
      <c r="B78" t="s">
        <v>46</v>
      </c>
      <c r="C78" t="s">
        <v>47</v>
      </c>
      <c r="D78" t="s">
        <v>37</v>
      </c>
    </row>
    <row r="79" spans="1:4" x14ac:dyDescent="0.25">
      <c r="A79">
        <v>399</v>
      </c>
      <c r="B79" t="s">
        <v>92</v>
      </c>
      <c r="C79" t="s">
        <v>93</v>
      </c>
      <c r="D79" t="s">
        <v>85</v>
      </c>
    </row>
    <row r="80" spans="1:4" x14ac:dyDescent="0.25">
      <c r="A80">
        <v>392</v>
      </c>
      <c r="B80" t="s">
        <v>86</v>
      </c>
      <c r="C80" t="s">
        <v>87</v>
      </c>
      <c r="D80" t="s">
        <v>85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4" workbookViewId="0">
      <selection activeCell="Q9" sqref="Q9"/>
    </sheetView>
  </sheetViews>
  <sheetFormatPr defaultRowHeight="15" x14ac:dyDescent="0.25"/>
  <cols>
    <col min="4" max="4" width="9.42578125" bestFit="1" customWidth="1"/>
    <col min="5" max="5" width="12" bestFit="1" customWidth="1"/>
  </cols>
  <sheetData>
    <row r="1" spans="1:8" x14ac:dyDescent="0.25">
      <c r="A1" t="s">
        <v>927</v>
      </c>
    </row>
    <row r="2" spans="1:8" x14ac:dyDescent="0.25">
      <c r="A2" t="s">
        <v>863</v>
      </c>
    </row>
    <row r="3" spans="1:8" x14ac:dyDescent="0.25">
      <c r="A3" t="s">
        <v>127</v>
      </c>
      <c r="B3" t="s">
        <v>126</v>
      </c>
      <c r="C3" t="s">
        <v>128</v>
      </c>
      <c r="D3" t="s">
        <v>129</v>
      </c>
      <c r="F3" t="s">
        <v>130</v>
      </c>
    </row>
    <row r="4" spans="1:8" x14ac:dyDescent="0.25">
      <c r="A4">
        <v>1</v>
      </c>
      <c r="B4" t="s">
        <v>1321</v>
      </c>
      <c r="C4">
        <v>601</v>
      </c>
      <c r="D4" t="s">
        <v>824</v>
      </c>
      <c r="E4" t="s">
        <v>825</v>
      </c>
      <c r="F4" t="s">
        <v>1196</v>
      </c>
      <c r="G4" t="s">
        <v>1199</v>
      </c>
      <c r="H4" t="s">
        <v>596</v>
      </c>
    </row>
    <row r="5" spans="1:8" x14ac:dyDescent="0.25">
      <c r="A5">
        <v>2</v>
      </c>
      <c r="B5" t="s">
        <v>1322</v>
      </c>
      <c r="C5">
        <v>160</v>
      </c>
      <c r="D5" t="s">
        <v>826</v>
      </c>
      <c r="E5" t="s">
        <v>827</v>
      </c>
      <c r="F5" t="s">
        <v>1196</v>
      </c>
      <c r="G5" t="s">
        <v>1199</v>
      </c>
      <c r="H5" t="s">
        <v>470</v>
      </c>
    </row>
    <row r="6" spans="1:8" x14ac:dyDescent="0.25">
      <c r="A6">
        <v>3</v>
      </c>
      <c r="B6" t="s">
        <v>1323</v>
      </c>
      <c r="C6">
        <v>191</v>
      </c>
      <c r="D6" t="s">
        <v>834</v>
      </c>
      <c r="E6" t="s">
        <v>769</v>
      </c>
      <c r="F6" t="s">
        <v>1196</v>
      </c>
      <c r="G6" t="s">
        <v>1199</v>
      </c>
      <c r="H6" t="s">
        <v>470</v>
      </c>
    </row>
    <row r="7" spans="1:8" x14ac:dyDescent="0.25">
      <c r="A7">
        <v>4</v>
      </c>
      <c r="B7" t="s">
        <v>1324</v>
      </c>
      <c r="C7">
        <v>213</v>
      </c>
      <c r="D7" t="s">
        <v>829</v>
      </c>
      <c r="E7" t="s">
        <v>276</v>
      </c>
      <c r="F7" t="s">
        <v>1196</v>
      </c>
      <c r="G7" t="s">
        <v>1199</v>
      </c>
      <c r="H7" t="s">
        <v>498</v>
      </c>
    </row>
    <row r="8" spans="1:8" x14ac:dyDescent="0.25">
      <c r="A8">
        <v>5</v>
      </c>
      <c r="B8" t="s">
        <v>1325</v>
      </c>
      <c r="C8">
        <v>247</v>
      </c>
      <c r="D8" t="s">
        <v>830</v>
      </c>
      <c r="E8" t="s">
        <v>97</v>
      </c>
      <c r="F8" t="s">
        <v>1196</v>
      </c>
      <c r="G8" t="s">
        <v>1199</v>
      </c>
      <c r="H8" t="s">
        <v>525</v>
      </c>
    </row>
    <row r="9" spans="1:8" x14ac:dyDescent="0.25">
      <c r="A9">
        <v>6</v>
      </c>
      <c r="B9" t="s">
        <v>1326</v>
      </c>
      <c r="C9">
        <v>177</v>
      </c>
      <c r="D9" t="s">
        <v>831</v>
      </c>
      <c r="E9" t="s">
        <v>832</v>
      </c>
      <c r="F9" t="s">
        <v>1196</v>
      </c>
      <c r="G9" t="s">
        <v>1199</v>
      </c>
      <c r="H9" t="s">
        <v>470</v>
      </c>
    </row>
    <row r="10" spans="1:8" x14ac:dyDescent="0.25">
      <c r="A10">
        <v>7</v>
      </c>
      <c r="B10" t="s">
        <v>1327</v>
      </c>
      <c r="C10">
        <v>179</v>
      </c>
      <c r="D10" t="s">
        <v>309</v>
      </c>
      <c r="E10" t="s">
        <v>300</v>
      </c>
      <c r="F10" t="s">
        <v>1196</v>
      </c>
      <c r="G10" t="s">
        <v>1199</v>
      </c>
      <c r="H10" t="s">
        <v>470</v>
      </c>
    </row>
    <row r="11" spans="1:8" x14ac:dyDescent="0.25">
      <c r="A11">
        <v>8</v>
      </c>
      <c r="B11" t="s">
        <v>1328</v>
      </c>
      <c r="C11">
        <v>96</v>
      </c>
      <c r="D11" t="s">
        <v>836</v>
      </c>
      <c r="E11" t="s">
        <v>837</v>
      </c>
      <c r="F11" t="s">
        <v>1196</v>
      </c>
      <c r="G11" t="s">
        <v>1199</v>
      </c>
      <c r="H11" t="s">
        <v>431</v>
      </c>
    </row>
    <row r="12" spans="1:8" x14ac:dyDescent="0.25">
      <c r="A12">
        <v>9</v>
      </c>
      <c r="B12" t="s">
        <v>1329</v>
      </c>
      <c r="C12">
        <v>196</v>
      </c>
      <c r="D12" t="s">
        <v>261</v>
      </c>
      <c r="E12" t="s">
        <v>835</v>
      </c>
      <c r="F12" t="s">
        <v>1196</v>
      </c>
      <c r="G12" t="s">
        <v>1199</v>
      </c>
      <c r="H12" t="s">
        <v>498</v>
      </c>
    </row>
    <row r="13" spans="1:8" x14ac:dyDescent="0.25">
      <c r="A13">
        <v>10</v>
      </c>
      <c r="B13" t="s">
        <v>1330</v>
      </c>
      <c r="C13">
        <v>209</v>
      </c>
      <c r="D13" t="s">
        <v>842</v>
      </c>
      <c r="E13" t="s">
        <v>692</v>
      </c>
      <c r="F13" t="s">
        <v>1196</v>
      </c>
      <c r="G13" t="s">
        <v>1199</v>
      </c>
      <c r="H13" t="s">
        <v>498</v>
      </c>
    </row>
    <row r="14" spans="1:8" x14ac:dyDescent="0.25">
      <c r="A14">
        <v>11</v>
      </c>
      <c r="B14" t="s">
        <v>1331</v>
      </c>
      <c r="C14">
        <v>227</v>
      </c>
      <c r="D14" t="s">
        <v>838</v>
      </c>
      <c r="E14" t="s">
        <v>839</v>
      </c>
      <c r="F14" t="s">
        <v>1196</v>
      </c>
      <c r="G14" t="s">
        <v>1199</v>
      </c>
      <c r="H14" t="s">
        <v>498</v>
      </c>
    </row>
    <row r="15" spans="1:8" x14ac:dyDescent="0.25">
      <c r="A15">
        <v>12</v>
      </c>
      <c r="B15" t="s">
        <v>1332</v>
      </c>
      <c r="C15">
        <v>98</v>
      </c>
      <c r="D15" t="s">
        <v>840</v>
      </c>
      <c r="E15" t="s">
        <v>841</v>
      </c>
      <c r="F15" t="s">
        <v>1196</v>
      </c>
      <c r="G15" t="s">
        <v>1199</v>
      </c>
      <c r="H15" t="s">
        <v>431</v>
      </c>
    </row>
    <row r="16" spans="1:8" x14ac:dyDescent="0.25">
      <c r="A16">
        <v>13</v>
      </c>
      <c r="B16" t="s">
        <v>1333</v>
      </c>
      <c r="C16">
        <v>222</v>
      </c>
      <c r="D16" t="s">
        <v>843</v>
      </c>
      <c r="E16" t="s">
        <v>253</v>
      </c>
      <c r="F16" t="s">
        <v>1196</v>
      </c>
      <c r="G16" t="s">
        <v>1199</v>
      </c>
      <c r="H16" t="s">
        <v>498</v>
      </c>
    </row>
    <row r="17" spans="1:8" x14ac:dyDescent="0.25">
      <c r="A17">
        <v>14</v>
      </c>
      <c r="B17" t="s">
        <v>1334</v>
      </c>
      <c r="C17">
        <v>165</v>
      </c>
      <c r="D17" t="s">
        <v>845</v>
      </c>
      <c r="E17" t="s">
        <v>846</v>
      </c>
      <c r="F17" t="s">
        <v>1196</v>
      </c>
      <c r="G17" t="s">
        <v>1199</v>
      </c>
      <c r="H17" t="s">
        <v>470</v>
      </c>
    </row>
    <row r="18" spans="1:8" x14ac:dyDescent="0.25">
      <c r="A18">
        <v>15</v>
      </c>
      <c r="B18" t="s">
        <v>1335</v>
      </c>
      <c r="C18">
        <v>163</v>
      </c>
      <c r="D18" t="s">
        <v>844</v>
      </c>
      <c r="E18" t="s">
        <v>686</v>
      </c>
      <c r="F18" t="s">
        <v>1196</v>
      </c>
      <c r="G18" t="s">
        <v>1199</v>
      </c>
      <c r="H18" t="s">
        <v>470</v>
      </c>
    </row>
    <row r="19" spans="1:8" x14ac:dyDescent="0.25">
      <c r="A19">
        <v>16</v>
      </c>
      <c r="B19" t="s">
        <v>1336</v>
      </c>
      <c r="C19">
        <v>100</v>
      </c>
      <c r="D19" t="s">
        <v>334</v>
      </c>
      <c r="E19" t="s">
        <v>849</v>
      </c>
      <c r="F19" t="s">
        <v>1196</v>
      </c>
      <c r="G19" t="s">
        <v>1199</v>
      </c>
      <c r="H19" t="s">
        <v>431</v>
      </c>
    </row>
    <row r="20" spans="1:8" x14ac:dyDescent="0.25">
      <c r="A20">
        <v>17</v>
      </c>
      <c r="B20" t="s">
        <v>1337</v>
      </c>
      <c r="C20">
        <v>166</v>
      </c>
      <c r="D20" t="s">
        <v>848</v>
      </c>
      <c r="E20" t="s">
        <v>43</v>
      </c>
      <c r="F20" t="s">
        <v>1196</v>
      </c>
      <c r="G20" t="s">
        <v>1199</v>
      </c>
      <c r="H20" t="s">
        <v>470</v>
      </c>
    </row>
    <row r="21" spans="1:8" x14ac:dyDescent="0.25">
      <c r="A21">
        <v>18</v>
      </c>
      <c r="B21" t="s">
        <v>1338</v>
      </c>
      <c r="C21">
        <v>97</v>
      </c>
      <c r="D21" t="s">
        <v>850</v>
      </c>
      <c r="E21" t="s">
        <v>345</v>
      </c>
      <c r="F21" t="s">
        <v>1196</v>
      </c>
      <c r="G21" t="s">
        <v>1199</v>
      </c>
      <c r="H21" t="s">
        <v>431</v>
      </c>
    </row>
    <row r="22" spans="1:8" x14ac:dyDescent="0.25">
      <c r="A22">
        <v>19</v>
      </c>
      <c r="B22" t="s">
        <v>1339</v>
      </c>
      <c r="C22">
        <v>228</v>
      </c>
      <c r="D22" t="s">
        <v>847</v>
      </c>
      <c r="E22" t="s">
        <v>839</v>
      </c>
      <c r="F22" t="s">
        <v>1196</v>
      </c>
      <c r="G22" t="s">
        <v>1199</v>
      </c>
      <c r="H22" t="s">
        <v>498</v>
      </c>
    </row>
    <row r="23" spans="1:8" x14ac:dyDescent="0.25">
      <c r="A23">
        <v>20</v>
      </c>
      <c r="B23" t="s">
        <v>1341</v>
      </c>
      <c r="C23">
        <v>527</v>
      </c>
      <c r="D23" t="s">
        <v>755</v>
      </c>
      <c r="E23" t="s">
        <v>861</v>
      </c>
      <c r="F23" t="s">
        <v>1196</v>
      </c>
      <c r="G23" t="s">
        <v>1342</v>
      </c>
      <c r="H23" t="s">
        <v>461</v>
      </c>
    </row>
    <row r="24" spans="1:8" x14ac:dyDescent="0.25">
      <c r="A24">
        <v>21</v>
      </c>
      <c r="B24" t="s">
        <v>1340</v>
      </c>
      <c r="C24">
        <v>246</v>
      </c>
      <c r="D24" t="s">
        <v>855</v>
      </c>
      <c r="E24" t="s">
        <v>856</v>
      </c>
      <c r="F24" t="s">
        <v>1196</v>
      </c>
      <c r="G24" t="s">
        <v>1199</v>
      </c>
      <c r="H24" t="s">
        <v>525</v>
      </c>
    </row>
    <row r="26" spans="1:8" x14ac:dyDescent="0.25">
      <c r="A26" t="s">
        <v>220</v>
      </c>
    </row>
    <row r="27" spans="1:8" x14ac:dyDescent="0.25">
      <c r="A27">
        <v>602</v>
      </c>
      <c r="B27" t="s">
        <v>833</v>
      </c>
      <c r="C27" t="s">
        <v>628</v>
      </c>
      <c r="D27" t="s">
        <v>1196</v>
      </c>
      <c r="E27" t="s">
        <v>1199</v>
      </c>
      <c r="F27" t="s">
        <v>596</v>
      </c>
    </row>
    <row r="28" spans="1:8" x14ac:dyDescent="0.25">
      <c r="A28">
        <v>386</v>
      </c>
      <c r="B28" t="s">
        <v>828</v>
      </c>
      <c r="C28" t="s">
        <v>566</v>
      </c>
      <c r="D28" t="s">
        <v>1196</v>
      </c>
      <c r="E28" t="s">
        <v>1199</v>
      </c>
      <c r="F28" t="s">
        <v>563</v>
      </c>
    </row>
    <row r="29" spans="1:8" x14ac:dyDescent="0.25">
      <c r="A29">
        <v>250</v>
      </c>
      <c r="B29" t="s">
        <v>664</v>
      </c>
      <c r="C29" t="s">
        <v>735</v>
      </c>
      <c r="D29" t="s">
        <v>1196</v>
      </c>
      <c r="E29" t="s">
        <v>1199</v>
      </c>
      <c r="F29" t="s">
        <v>525</v>
      </c>
    </row>
    <row r="30" spans="1:8" x14ac:dyDescent="0.25">
      <c r="A30">
        <v>175</v>
      </c>
      <c r="B30" t="s">
        <v>851</v>
      </c>
      <c r="C30" t="s">
        <v>852</v>
      </c>
      <c r="D30" t="s">
        <v>1196</v>
      </c>
      <c r="E30" t="s">
        <v>1199</v>
      </c>
      <c r="F30" t="s">
        <v>470</v>
      </c>
    </row>
    <row r="31" spans="1:8" x14ac:dyDescent="0.25">
      <c r="A31">
        <v>224</v>
      </c>
      <c r="B31" t="s">
        <v>419</v>
      </c>
      <c r="C31" t="s">
        <v>839</v>
      </c>
      <c r="D31" t="s">
        <v>1196</v>
      </c>
      <c r="E31" t="s">
        <v>1199</v>
      </c>
      <c r="F31" t="s">
        <v>498</v>
      </c>
    </row>
    <row r="32" spans="1:8" x14ac:dyDescent="0.25">
      <c r="A32">
        <v>241</v>
      </c>
      <c r="B32" t="s">
        <v>643</v>
      </c>
      <c r="C32" t="s">
        <v>853</v>
      </c>
      <c r="D32" t="s">
        <v>1196</v>
      </c>
      <c r="E32" t="s">
        <v>1199</v>
      </c>
      <c r="F32" t="s">
        <v>525</v>
      </c>
    </row>
    <row r="33" spans="1:6" x14ac:dyDescent="0.25">
      <c r="A33">
        <v>242</v>
      </c>
      <c r="B33" t="s">
        <v>365</v>
      </c>
      <c r="C33" t="s">
        <v>854</v>
      </c>
      <c r="D33" t="s">
        <v>1196</v>
      </c>
      <c r="E33" t="s">
        <v>1199</v>
      </c>
      <c r="F33" t="s">
        <v>525</v>
      </c>
    </row>
    <row r="34" spans="1:6" x14ac:dyDescent="0.25">
      <c r="A34">
        <v>248</v>
      </c>
      <c r="B34" t="s">
        <v>317</v>
      </c>
      <c r="C34" t="s">
        <v>74</v>
      </c>
      <c r="D34" t="s">
        <v>1196</v>
      </c>
      <c r="E34" t="s">
        <v>1199</v>
      </c>
      <c r="F34" t="s">
        <v>525</v>
      </c>
    </row>
    <row r="35" spans="1:6" x14ac:dyDescent="0.25">
      <c r="A35">
        <v>263</v>
      </c>
      <c r="B35" t="s">
        <v>857</v>
      </c>
      <c r="C35" t="s">
        <v>577</v>
      </c>
      <c r="D35" t="s">
        <v>1196</v>
      </c>
      <c r="E35" t="s">
        <v>1199</v>
      </c>
      <c r="F35" t="s">
        <v>525</v>
      </c>
    </row>
    <row r="36" spans="1:6" x14ac:dyDescent="0.25">
      <c r="A36">
        <v>478</v>
      </c>
      <c r="B36" t="str">
        <f>"Oliver"</f>
        <v>Oliver</v>
      </c>
      <c r="C36" t="str">
        <f>"Teer"</f>
        <v>Teer</v>
      </c>
      <c r="D36" t="str">
        <f>"M"</f>
        <v>M</v>
      </c>
      <c r="E36" t="str">
        <f>"Grade 8"</f>
        <v>Grade 8</v>
      </c>
      <c r="F36" t="str">
        <f>"Unattached British Columbia"</f>
        <v>Unattached British Columbia</v>
      </c>
    </row>
    <row r="37" spans="1:6" x14ac:dyDescent="0.25">
      <c r="A37">
        <v>493</v>
      </c>
      <c r="B37" t="s">
        <v>858</v>
      </c>
      <c r="C37" t="s">
        <v>859</v>
      </c>
      <c r="D37" t="s">
        <v>1196</v>
      </c>
      <c r="E37" t="s">
        <v>1199</v>
      </c>
      <c r="F37" t="s">
        <v>596</v>
      </c>
    </row>
    <row r="38" spans="1:6" x14ac:dyDescent="0.25">
      <c r="A38">
        <v>495</v>
      </c>
      <c r="B38" t="s">
        <v>643</v>
      </c>
      <c r="C38" t="s">
        <v>860</v>
      </c>
      <c r="D38" t="s">
        <v>1196</v>
      </c>
      <c r="E38" t="s">
        <v>1199</v>
      </c>
      <c r="F38" t="s">
        <v>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7" zoomScaleNormal="100" workbookViewId="0">
      <selection activeCell="B52" sqref="B52"/>
    </sheetView>
  </sheetViews>
  <sheetFormatPr defaultRowHeight="15" x14ac:dyDescent="0.25"/>
  <cols>
    <col min="4" max="4" width="10.140625" bestFit="1" customWidth="1"/>
    <col min="5" max="5" width="20.7109375" bestFit="1" customWidth="1"/>
  </cols>
  <sheetData>
    <row r="1" spans="1:6" x14ac:dyDescent="0.25">
      <c r="A1" t="s">
        <v>927</v>
      </c>
    </row>
    <row r="2" spans="1:6" x14ac:dyDescent="0.25">
      <c r="A2" t="s">
        <v>219</v>
      </c>
    </row>
    <row r="3" spans="1:6" x14ac:dyDescent="0.25">
      <c r="A3" t="s">
        <v>127</v>
      </c>
      <c r="B3" t="s">
        <v>126</v>
      </c>
      <c r="C3" t="s">
        <v>128</v>
      </c>
      <c r="D3" t="s">
        <v>129</v>
      </c>
      <c r="F3" t="s">
        <v>130</v>
      </c>
    </row>
    <row r="4" spans="1:6" x14ac:dyDescent="0.25">
      <c r="A4">
        <v>1</v>
      </c>
      <c r="B4" t="s">
        <v>929</v>
      </c>
      <c r="C4">
        <v>51</v>
      </c>
      <c r="D4" t="s">
        <v>162</v>
      </c>
      <c r="E4" t="s">
        <v>163</v>
      </c>
      <c r="F4" t="s">
        <v>137</v>
      </c>
    </row>
    <row r="5" spans="1:6" x14ac:dyDescent="0.25">
      <c r="A5">
        <v>2</v>
      </c>
      <c r="B5" t="s">
        <v>930</v>
      </c>
      <c r="C5">
        <v>368</v>
      </c>
      <c r="D5" t="str">
        <f>"Kaylin"</f>
        <v>Kaylin</v>
      </c>
      <c r="E5" t="str">
        <f>"Breukelman"</f>
        <v>Breukelman</v>
      </c>
      <c r="F5" t="str">
        <f t="shared" ref="F5:F7" si="0">"John Calvin Christian"</f>
        <v>John Calvin Christian</v>
      </c>
    </row>
    <row r="6" spans="1:6" x14ac:dyDescent="0.25">
      <c r="A6">
        <v>3</v>
      </c>
      <c r="B6" t="s">
        <v>931</v>
      </c>
      <c r="C6">
        <v>53</v>
      </c>
      <c r="D6" t="s">
        <v>165</v>
      </c>
      <c r="E6" t="s">
        <v>166</v>
      </c>
      <c r="F6" t="s">
        <v>137</v>
      </c>
    </row>
    <row r="7" spans="1:6" x14ac:dyDescent="0.25">
      <c r="A7">
        <v>4</v>
      </c>
      <c r="B7" t="s">
        <v>932</v>
      </c>
      <c r="C7">
        <v>367</v>
      </c>
      <c r="D7" t="str">
        <f>"Macie"</f>
        <v>Macie</v>
      </c>
      <c r="E7" t="str">
        <f>"Bredenhof"</f>
        <v>Bredenhof</v>
      </c>
      <c r="F7" t="str">
        <f t="shared" si="0"/>
        <v>John Calvin Christian</v>
      </c>
    </row>
    <row r="8" spans="1:6" x14ac:dyDescent="0.25">
      <c r="A8">
        <v>5</v>
      </c>
      <c r="B8" t="s">
        <v>933</v>
      </c>
      <c r="C8">
        <v>46</v>
      </c>
      <c r="D8" t="s">
        <v>152</v>
      </c>
      <c r="E8" t="s">
        <v>153</v>
      </c>
      <c r="F8" t="s">
        <v>137</v>
      </c>
    </row>
    <row r="9" spans="1:6" x14ac:dyDescent="0.25">
      <c r="A9">
        <v>6</v>
      </c>
      <c r="B9" t="s">
        <v>934</v>
      </c>
      <c r="C9">
        <v>477</v>
      </c>
      <c r="D9" t="str">
        <f>"Quinn"</f>
        <v>Quinn</v>
      </c>
      <c r="E9" t="str">
        <f>"Kenny"</f>
        <v>Kenny</v>
      </c>
      <c r="F9" t="str">
        <f>"Unattached British Columbia"</f>
        <v>Unattached British Columbia</v>
      </c>
    </row>
    <row r="10" spans="1:6" x14ac:dyDescent="0.25">
      <c r="A10">
        <v>7</v>
      </c>
      <c r="B10" t="s">
        <v>935</v>
      </c>
      <c r="C10">
        <v>591</v>
      </c>
      <c r="D10" t="s">
        <v>218</v>
      </c>
      <c r="E10" t="s">
        <v>123</v>
      </c>
      <c r="F10" t="s">
        <v>105</v>
      </c>
    </row>
    <row r="11" spans="1:6" x14ac:dyDescent="0.25">
      <c r="A11">
        <v>8</v>
      </c>
      <c r="B11" t="s">
        <v>936</v>
      </c>
      <c r="C11">
        <v>48</v>
      </c>
      <c r="D11" t="s">
        <v>156</v>
      </c>
      <c r="E11" t="s">
        <v>157</v>
      </c>
      <c r="F11" t="s">
        <v>137</v>
      </c>
    </row>
    <row r="12" spans="1:6" x14ac:dyDescent="0.25">
      <c r="A12">
        <v>9</v>
      </c>
      <c r="B12" t="s">
        <v>937</v>
      </c>
      <c r="C12">
        <v>86</v>
      </c>
      <c r="D12" t="s">
        <v>169</v>
      </c>
      <c r="E12" t="s">
        <v>170</v>
      </c>
      <c r="F12" t="s">
        <v>137</v>
      </c>
    </row>
    <row r="13" spans="1:6" x14ac:dyDescent="0.25">
      <c r="A13">
        <v>10</v>
      </c>
      <c r="B13" t="s">
        <v>938</v>
      </c>
      <c r="C13">
        <v>49</v>
      </c>
      <c r="D13" t="s">
        <v>158</v>
      </c>
      <c r="E13" t="s">
        <v>159</v>
      </c>
      <c r="F13" t="s">
        <v>137</v>
      </c>
    </row>
    <row r="14" spans="1:6" x14ac:dyDescent="0.25">
      <c r="A14">
        <v>11</v>
      </c>
      <c r="B14" t="s">
        <v>939</v>
      </c>
      <c r="C14">
        <v>138</v>
      </c>
      <c r="D14" t="s">
        <v>173</v>
      </c>
      <c r="E14" t="s">
        <v>174</v>
      </c>
      <c r="F14" t="s">
        <v>28</v>
      </c>
    </row>
    <row r="15" spans="1:6" x14ac:dyDescent="0.25">
      <c r="A15">
        <v>12</v>
      </c>
      <c r="B15" t="s">
        <v>940</v>
      </c>
      <c r="C15">
        <v>42</v>
      </c>
      <c r="D15" t="s">
        <v>144</v>
      </c>
      <c r="E15" t="s">
        <v>145</v>
      </c>
      <c r="F15" t="s">
        <v>137</v>
      </c>
    </row>
    <row r="16" spans="1:6" x14ac:dyDescent="0.25">
      <c r="A16">
        <v>13</v>
      </c>
      <c r="B16" t="s">
        <v>941</v>
      </c>
      <c r="C16">
        <v>137</v>
      </c>
      <c r="D16" t="s">
        <v>171</v>
      </c>
      <c r="E16" t="s">
        <v>172</v>
      </c>
      <c r="F16" t="s">
        <v>28</v>
      </c>
    </row>
    <row r="17" spans="1:6" x14ac:dyDescent="0.25">
      <c r="A17">
        <v>14</v>
      </c>
      <c r="B17" t="s">
        <v>942</v>
      </c>
      <c r="C17">
        <v>39</v>
      </c>
      <c r="D17" t="s">
        <v>138</v>
      </c>
      <c r="E17" t="s">
        <v>139</v>
      </c>
      <c r="F17" t="s">
        <v>137</v>
      </c>
    </row>
    <row r="18" spans="1:6" x14ac:dyDescent="0.25">
      <c r="A18">
        <v>15</v>
      </c>
      <c r="B18" t="s">
        <v>943</v>
      </c>
      <c r="C18">
        <v>236</v>
      </c>
      <c r="D18" t="s">
        <v>42</v>
      </c>
      <c r="E18" t="s">
        <v>43</v>
      </c>
      <c r="F18" t="s">
        <v>37</v>
      </c>
    </row>
    <row r="19" spans="1:6" x14ac:dyDescent="0.25">
      <c r="A19">
        <v>16</v>
      </c>
      <c r="B19" t="s">
        <v>944</v>
      </c>
      <c r="C19">
        <v>37</v>
      </c>
      <c r="D19" t="s">
        <v>132</v>
      </c>
      <c r="E19" t="s">
        <v>133</v>
      </c>
      <c r="F19" t="s">
        <v>134</v>
      </c>
    </row>
    <row r="20" spans="1:6" x14ac:dyDescent="0.25">
      <c r="A20">
        <v>17</v>
      </c>
      <c r="B20" t="s">
        <v>367</v>
      </c>
      <c r="C20">
        <v>45</v>
      </c>
      <c r="D20" t="s">
        <v>150</v>
      </c>
      <c r="E20" t="s">
        <v>151</v>
      </c>
      <c r="F20" t="s">
        <v>137</v>
      </c>
    </row>
    <row r="21" spans="1:6" x14ac:dyDescent="0.25">
      <c r="A21">
        <v>18</v>
      </c>
      <c r="B21" t="s">
        <v>945</v>
      </c>
      <c r="C21">
        <v>143</v>
      </c>
      <c r="D21" t="s">
        <v>179</v>
      </c>
      <c r="E21" t="s">
        <v>180</v>
      </c>
      <c r="F21" t="s">
        <v>28</v>
      </c>
    </row>
    <row r="22" spans="1:6" x14ac:dyDescent="0.25">
      <c r="A22">
        <v>19</v>
      </c>
      <c r="B22" t="s">
        <v>946</v>
      </c>
      <c r="C22">
        <v>320</v>
      </c>
      <c r="D22" t="str">
        <f>"Tito"</f>
        <v>Tito</v>
      </c>
      <c r="E22" t="str">
        <f>"Afolayan"</f>
        <v>Afolayan</v>
      </c>
      <c r="F22" t="str">
        <f t="shared" ref="D22:F61" si="1">"Dave Kandal"</f>
        <v>Dave Kandal</v>
      </c>
    </row>
    <row r="23" spans="1:6" x14ac:dyDescent="0.25">
      <c r="A23">
        <v>20</v>
      </c>
      <c r="B23" t="s">
        <v>947</v>
      </c>
      <c r="C23">
        <v>327</v>
      </c>
      <c r="D23" t="s">
        <v>192</v>
      </c>
      <c r="E23" t="s">
        <v>193</v>
      </c>
      <c r="F23" t="s">
        <v>68</v>
      </c>
    </row>
    <row r="24" spans="1:6" x14ac:dyDescent="0.25">
      <c r="A24">
        <v>21</v>
      </c>
      <c r="B24" t="s">
        <v>948</v>
      </c>
      <c r="C24">
        <v>303</v>
      </c>
      <c r="D24" t="s">
        <v>140</v>
      </c>
      <c r="E24" t="s">
        <v>191</v>
      </c>
      <c r="F24" t="s">
        <v>50</v>
      </c>
    </row>
    <row r="25" spans="1:6" x14ac:dyDescent="0.25">
      <c r="A25">
        <v>22</v>
      </c>
      <c r="B25" t="s">
        <v>949</v>
      </c>
      <c r="C25">
        <v>344</v>
      </c>
      <c r="D25" t="s">
        <v>173</v>
      </c>
      <c r="E25" t="s">
        <v>198</v>
      </c>
      <c r="F25" t="s">
        <v>68</v>
      </c>
    </row>
    <row r="26" spans="1:6" x14ac:dyDescent="0.25">
      <c r="A26">
        <v>23</v>
      </c>
      <c r="B26" t="s">
        <v>950</v>
      </c>
      <c r="C26">
        <v>144</v>
      </c>
      <c r="D26" t="s">
        <v>181</v>
      </c>
      <c r="E26" t="s">
        <v>182</v>
      </c>
      <c r="F26" t="s">
        <v>28</v>
      </c>
    </row>
    <row r="27" spans="1:6" x14ac:dyDescent="0.25">
      <c r="A27">
        <v>24</v>
      </c>
      <c r="B27" t="s">
        <v>951</v>
      </c>
      <c r="C27">
        <v>570</v>
      </c>
      <c r="D27" t="s">
        <v>215</v>
      </c>
      <c r="E27" t="s">
        <v>216</v>
      </c>
      <c r="F27" t="s">
        <v>105</v>
      </c>
    </row>
    <row r="28" spans="1:6" x14ac:dyDescent="0.25">
      <c r="A28">
        <v>25</v>
      </c>
      <c r="B28" t="s">
        <v>952</v>
      </c>
      <c r="C28">
        <v>607</v>
      </c>
      <c r="D28" t="s">
        <v>462</v>
      </c>
      <c r="E28" t="s">
        <v>535</v>
      </c>
      <c r="F28" t="s">
        <v>928</v>
      </c>
    </row>
    <row r="29" spans="1:6" x14ac:dyDescent="0.25">
      <c r="A29">
        <v>26</v>
      </c>
      <c r="B29" t="s">
        <v>953</v>
      </c>
      <c r="C29">
        <v>567</v>
      </c>
      <c r="D29" t="s">
        <v>212</v>
      </c>
      <c r="E29" t="s">
        <v>213</v>
      </c>
      <c r="F29" t="s">
        <v>105</v>
      </c>
    </row>
    <row r="30" spans="1:6" x14ac:dyDescent="0.25">
      <c r="A30">
        <v>27</v>
      </c>
      <c r="B30" t="s">
        <v>954</v>
      </c>
      <c r="C30">
        <v>140</v>
      </c>
      <c r="D30" t="s">
        <v>177</v>
      </c>
      <c r="E30" t="s">
        <v>178</v>
      </c>
      <c r="F30" t="s">
        <v>28</v>
      </c>
    </row>
    <row r="31" spans="1:6" x14ac:dyDescent="0.25">
      <c r="A31">
        <v>28</v>
      </c>
      <c r="B31" t="s">
        <v>955</v>
      </c>
      <c r="C31">
        <v>38</v>
      </c>
      <c r="D31" t="s">
        <v>135</v>
      </c>
      <c r="E31" t="s">
        <v>136</v>
      </c>
      <c r="F31" t="s">
        <v>137</v>
      </c>
    </row>
    <row r="32" spans="1:6" x14ac:dyDescent="0.25">
      <c r="A32">
        <v>29</v>
      </c>
      <c r="B32" t="s">
        <v>956</v>
      </c>
      <c r="C32">
        <v>341</v>
      </c>
      <c r="D32" t="s">
        <v>196</v>
      </c>
      <c r="E32" t="s">
        <v>197</v>
      </c>
      <c r="F32" t="s">
        <v>68</v>
      </c>
    </row>
    <row r="33" spans="1:6" x14ac:dyDescent="0.25">
      <c r="A33">
        <v>30</v>
      </c>
      <c r="B33" t="s">
        <v>957</v>
      </c>
      <c r="C33">
        <v>421</v>
      </c>
      <c r="D33" t="s">
        <v>17</v>
      </c>
      <c r="E33" t="s">
        <v>208</v>
      </c>
      <c r="F33" t="s">
        <v>85</v>
      </c>
    </row>
    <row r="34" spans="1:6" x14ac:dyDescent="0.25">
      <c r="A34">
        <v>31</v>
      </c>
      <c r="B34" t="s">
        <v>958</v>
      </c>
      <c r="C34">
        <v>44</v>
      </c>
      <c r="D34" t="s">
        <v>148</v>
      </c>
      <c r="E34" t="s">
        <v>149</v>
      </c>
      <c r="F34" t="s">
        <v>137</v>
      </c>
    </row>
    <row r="35" spans="1:6" x14ac:dyDescent="0.25">
      <c r="A35">
        <v>32</v>
      </c>
      <c r="B35" t="s">
        <v>959</v>
      </c>
      <c r="C35">
        <v>347</v>
      </c>
      <c r="D35" t="s">
        <v>199</v>
      </c>
      <c r="E35" t="s">
        <v>200</v>
      </c>
      <c r="F35" t="s">
        <v>68</v>
      </c>
    </row>
    <row r="36" spans="1:6" x14ac:dyDescent="0.25">
      <c r="A36">
        <v>33</v>
      </c>
      <c r="B36" t="s">
        <v>960</v>
      </c>
      <c r="C36">
        <v>54</v>
      </c>
      <c r="D36" t="s">
        <v>167</v>
      </c>
      <c r="E36" t="s">
        <v>168</v>
      </c>
      <c r="F36" t="s">
        <v>137</v>
      </c>
    </row>
    <row r="37" spans="1:6" x14ac:dyDescent="0.25">
      <c r="A37">
        <v>34</v>
      </c>
      <c r="B37" t="s">
        <v>961</v>
      </c>
      <c r="C37">
        <v>590</v>
      </c>
      <c r="D37" t="s">
        <v>209</v>
      </c>
      <c r="E37" t="s">
        <v>74</v>
      </c>
      <c r="F37" t="s">
        <v>85</v>
      </c>
    </row>
    <row r="38" spans="1:6" x14ac:dyDescent="0.25">
      <c r="A38">
        <v>35</v>
      </c>
      <c r="B38" t="s">
        <v>962</v>
      </c>
      <c r="C38">
        <v>295</v>
      </c>
      <c r="D38" t="s">
        <v>189</v>
      </c>
      <c r="E38" t="s">
        <v>190</v>
      </c>
      <c r="F38" t="s">
        <v>50</v>
      </c>
    </row>
    <row r="39" spans="1:6" x14ac:dyDescent="0.25">
      <c r="A39">
        <v>36</v>
      </c>
      <c r="B39" t="s">
        <v>963</v>
      </c>
      <c r="C39">
        <v>52</v>
      </c>
      <c r="D39" t="s">
        <v>51</v>
      </c>
      <c r="E39" t="s">
        <v>164</v>
      </c>
      <c r="F39" t="s">
        <v>137</v>
      </c>
    </row>
    <row r="40" spans="1:6" x14ac:dyDescent="0.25">
      <c r="A40">
        <v>37</v>
      </c>
      <c r="B40" t="s">
        <v>964</v>
      </c>
      <c r="C40">
        <v>318</v>
      </c>
      <c r="D40" t="str">
        <f>"Navneet"</f>
        <v>Navneet</v>
      </c>
      <c r="E40" t="str">
        <f>"Malhi"</f>
        <v>Malhi</v>
      </c>
      <c r="F40" t="str">
        <f t="shared" si="1"/>
        <v>Dave Kandal</v>
      </c>
    </row>
    <row r="41" spans="1:6" x14ac:dyDescent="0.25">
      <c r="A41">
        <v>38</v>
      </c>
      <c r="B41" t="s">
        <v>965</v>
      </c>
      <c r="C41">
        <v>40</v>
      </c>
      <c r="D41" t="s">
        <v>140</v>
      </c>
      <c r="E41" t="s">
        <v>141</v>
      </c>
      <c r="F41" t="s">
        <v>137</v>
      </c>
    </row>
    <row r="42" spans="1:6" x14ac:dyDescent="0.25">
      <c r="A42">
        <v>39</v>
      </c>
      <c r="B42" t="s">
        <v>966</v>
      </c>
      <c r="C42">
        <v>571</v>
      </c>
      <c r="D42" t="s">
        <v>217</v>
      </c>
      <c r="E42" t="s">
        <v>102</v>
      </c>
      <c r="F42" t="s">
        <v>105</v>
      </c>
    </row>
    <row r="43" spans="1:6" x14ac:dyDescent="0.25">
      <c r="A43">
        <v>40</v>
      </c>
      <c r="B43" t="s">
        <v>974</v>
      </c>
      <c r="C43">
        <v>566</v>
      </c>
      <c r="D43" t="s">
        <v>210</v>
      </c>
      <c r="E43" t="s">
        <v>211</v>
      </c>
      <c r="F43" t="s">
        <v>105</v>
      </c>
    </row>
    <row r="44" spans="1:6" x14ac:dyDescent="0.25">
      <c r="A44">
        <v>41</v>
      </c>
      <c r="B44" t="s">
        <v>967</v>
      </c>
      <c r="C44">
        <v>317</v>
      </c>
      <c r="D44" t="str">
        <f>"Gurkirat"</f>
        <v>Gurkirat</v>
      </c>
      <c r="E44" t="str">
        <f>"Sangha"</f>
        <v>Sangha</v>
      </c>
      <c r="F44" t="str">
        <f t="shared" si="1"/>
        <v>Dave Kandal</v>
      </c>
    </row>
    <row r="45" spans="1:6" x14ac:dyDescent="0.25">
      <c r="A45">
        <v>42</v>
      </c>
      <c r="B45" t="s">
        <v>968</v>
      </c>
      <c r="C45">
        <v>393</v>
      </c>
      <c r="D45" t="str">
        <f>"Abhinoor"</f>
        <v>Abhinoor</v>
      </c>
      <c r="E45" t="str">
        <f>"Dhillon"</f>
        <v>Dhillon</v>
      </c>
      <c r="F45" t="str">
        <f t="shared" ref="F45" si="2">"King Traditional Elementary School"</f>
        <v>King Traditional Elementary School</v>
      </c>
    </row>
    <row r="46" spans="1:6" x14ac:dyDescent="0.25">
      <c r="A46">
        <v>43</v>
      </c>
      <c r="B46" t="s">
        <v>969</v>
      </c>
      <c r="C46">
        <v>569</v>
      </c>
      <c r="D46" t="s">
        <v>175</v>
      </c>
      <c r="E46" t="s">
        <v>145</v>
      </c>
      <c r="F46" t="s">
        <v>105</v>
      </c>
    </row>
    <row r="47" spans="1:6" x14ac:dyDescent="0.25">
      <c r="A47">
        <v>44</v>
      </c>
      <c r="B47" t="s">
        <v>970</v>
      </c>
      <c r="C47">
        <v>404</v>
      </c>
      <c r="D47" t="s">
        <v>201</v>
      </c>
      <c r="E47" t="s">
        <v>202</v>
      </c>
      <c r="F47" t="s">
        <v>85</v>
      </c>
    </row>
    <row r="48" spans="1:6" x14ac:dyDescent="0.25">
      <c r="A48">
        <v>45</v>
      </c>
      <c r="B48" t="s">
        <v>971</v>
      </c>
      <c r="C48">
        <v>332</v>
      </c>
      <c r="D48" t="s">
        <v>194</v>
      </c>
      <c r="E48" t="s">
        <v>195</v>
      </c>
      <c r="F48" t="s">
        <v>68</v>
      </c>
    </row>
    <row r="49" spans="1:7" x14ac:dyDescent="0.25">
      <c r="A49">
        <v>46</v>
      </c>
      <c r="B49" t="s">
        <v>972</v>
      </c>
      <c r="C49">
        <v>599</v>
      </c>
      <c r="D49" t="str">
        <f>"Gia"</f>
        <v>Gia</v>
      </c>
      <c r="E49" t="str">
        <f>"Grover"</f>
        <v>Grover</v>
      </c>
      <c r="F49" t="str">
        <f t="shared" ref="F49" si="3">"King Traditional Elementary School"</f>
        <v>King Traditional Elementary School</v>
      </c>
      <c r="G49" t="str">
        <f>"Grade 5"</f>
        <v>Grade 5</v>
      </c>
    </row>
    <row r="50" spans="1:7" x14ac:dyDescent="0.25">
      <c r="A50">
        <v>47</v>
      </c>
      <c r="B50" t="s">
        <v>973</v>
      </c>
      <c r="C50">
        <v>418</v>
      </c>
      <c r="D50" t="s">
        <v>205</v>
      </c>
      <c r="E50" t="s">
        <v>206</v>
      </c>
      <c r="F50" t="s">
        <v>85</v>
      </c>
    </row>
    <row r="51" spans="1:7" x14ac:dyDescent="0.25">
      <c r="A51">
        <v>48</v>
      </c>
      <c r="B51" t="s">
        <v>975</v>
      </c>
      <c r="C51">
        <v>316</v>
      </c>
      <c r="D51" t="s">
        <v>305</v>
      </c>
      <c r="E51" t="str">
        <f>"Sarwan"</f>
        <v>Sarwan</v>
      </c>
      <c r="F51" t="str">
        <f t="shared" si="1"/>
        <v>Dave Kandal</v>
      </c>
    </row>
    <row r="52" spans="1:7" x14ac:dyDescent="0.25">
      <c r="A52">
        <v>49</v>
      </c>
      <c r="B52" t="s">
        <v>976</v>
      </c>
      <c r="C52">
        <v>155</v>
      </c>
      <c r="D52" t="s">
        <v>185</v>
      </c>
      <c r="E52" t="s">
        <v>186</v>
      </c>
      <c r="F52" t="s">
        <v>28</v>
      </c>
    </row>
    <row r="54" spans="1:7" x14ac:dyDescent="0.25">
      <c r="A54" t="s">
        <v>220</v>
      </c>
    </row>
    <row r="55" spans="1:7" x14ac:dyDescent="0.25">
      <c r="A55">
        <v>43</v>
      </c>
      <c r="B55" t="s">
        <v>146</v>
      </c>
      <c r="C55" t="s">
        <v>147</v>
      </c>
      <c r="D55" t="s">
        <v>137</v>
      </c>
    </row>
    <row r="56" spans="1:7" x14ac:dyDescent="0.25">
      <c r="A56">
        <v>47</v>
      </c>
      <c r="B56" t="s">
        <v>154</v>
      </c>
      <c r="C56" t="s">
        <v>155</v>
      </c>
      <c r="D56" t="s">
        <v>137</v>
      </c>
    </row>
    <row r="57" spans="1:7" x14ac:dyDescent="0.25">
      <c r="A57">
        <v>148</v>
      </c>
      <c r="B57" t="s">
        <v>183</v>
      </c>
      <c r="C57" t="s">
        <v>184</v>
      </c>
      <c r="D57" t="s">
        <v>28</v>
      </c>
    </row>
    <row r="58" spans="1:7" x14ac:dyDescent="0.25">
      <c r="A58">
        <v>154</v>
      </c>
      <c r="B58" t="s">
        <v>31</v>
      </c>
      <c r="C58" t="s">
        <v>32</v>
      </c>
      <c r="D58" t="s">
        <v>28</v>
      </c>
    </row>
    <row r="59" spans="1:7" x14ac:dyDescent="0.25">
      <c r="A59">
        <v>592</v>
      </c>
      <c r="B59" t="s">
        <v>33</v>
      </c>
      <c r="C59" t="s">
        <v>34</v>
      </c>
      <c r="D59" t="s">
        <v>28</v>
      </c>
    </row>
    <row r="60" spans="1:7" x14ac:dyDescent="0.25">
      <c r="A60">
        <v>530</v>
      </c>
      <c r="B60" t="s">
        <v>187</v>
      </c>
      <c r="C60" t="s">
        <v>188</v>
      </c>
      <c r="D60" t="s">
        <v>37</v>
      </c>
    </row>
    <row r="61" spans="1:7" x14ac:dyDescent="0.25">
      <c r="A61">
        <v>319</v>
      </c>
      <c r="B61" t="str">
        <f>"Gursirat"</f>
        <v>Gursirat</v>
      </c>
      <c r="C61" t="str">
        <f>"Gill"</f>
        <v>Gill</v>
      </c>
      <c r="D61" t="str">
        <f t="shared" si="1"/>
        <v>Dave Kandal</v>
      </c>
    </row>
    <row r="62" spans="1:7" x14ac:dyDescent="0.25">
      <c r="A62">
        <v>417</v>
      </c>
      <c r="B62" t="s">
        <v>203</v>
      </c>
      <c r="C62" t="s">
        <v>204</v>
      </c>
      <c r="D62" t="s">
        <v>85</v>
      </c>
    </row>
    <row r="63" spans="1:7" x14ac:dyDescent="0.25">
      <c r="A63">
        <v>139</v>
      </c>
      <c r="B63" t="s">
        <v>175</v>
      </c>
      <c r="C63" t="s">
        <v>176</v>
      </c>
      <c r="D63" t="s">
        <v>28</v>
      </c>
    </row>
    <row r="64" spans="1:7" x14ac:dyDescent="0.25">
      <c r="A64">
        <v>568</v>
      </c>
      <c r="B64" t="s">
        <v>214</v>
      </c>
      <c r="C64" t="s">
        <v>43</v>
      </c>
      <c r="D64" t="s">
        <v>105</v>
      </c>
    </row>
    <row r="65" spans="1:4" x14ac:dyDescent="0.25">
      <c r="A65">
        <v>41</v>
      </c>
      <c r="B65" t="s">
        <v>142</v>
      </c>
      <c r="C65" t="s">
        <v>143</v>
      </c>
      <c r="D65" t="s">
        <v>137</v>
      </c>
    </row>
    <row r="66" spans="1:4" x14ac:dyDescent="0.25">
      <c r="A66">
        <v>50</v>
      </c>
      <c r="B66" t="s">
        <v>160</v>
      </c>
      <c r="C66" t="s">
        <v>161</v>
      </c>
      <c r="D66" t="s">
        <v>137</v>
      </c>
    </row>
    <row r="67" spans="1:4" x14ac:dyDescent="0.25">
      <c r="A67">
        <v>419</v>
      </c>
      <c r="B67" t="s">
        <v>207</v>
      </c>
      <c r="C67" t="s">
        <v>97</v>
      </c>
      <c r="D6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64" workbookViewId="0">
      <selection activeCell="A82" sqref="A82:XFD93"/>
    </sheetView>
  </sheetViews>
  <sheetFormatPr defaultRowHeight="15" x14ac:dyDescent="0.25"/>
  <cols>
    <col min="4" max="4" width="16.140625" customWidth="1"/>
    <col min="5" max="5" width="11.7109375" bestFit="1" customWidth="1"/>
  </cols>
  <sheetData>
    <row r="1" spans="1:6" x14ac:dyDescent="0.25">
      <c r="A1" t="s">
        <v>927</v>
      </c>
    </row>
    <row r="2" spans="1:6" x14ac:dyDescent="0.25">
      <c r="A2" t="s">
        <v>221</v>
      </c>
    </row>
    <row r="3" spans="1:6" x14ac:dyDescent="0.25">
      <c r="A3" t="s">
        <v>127</v>
      </c>
      <c r="B3" t="s">
        <v>126</v>
      </c>
      <c r="C3" t="s">
        <v>128</v>
      </c>
      <c r="D3" t="s">
        <v>129</v>
      </c>
      <c r="F3" t="s">
        <v>130</v>
      </c>
    </row>
    <row r="4" spans="1:6" x14ac:dyDescent="0.25">
      <c r="A4">
        <v>1</v>
      </c>
      <c r="B4" t="s">
        <v>977</v>
      </c>
      <c r="C4">
        <v>346</v>
      </c>
      <c r="D4" t="s">
        <v>311</v>
      </c>
      <c r="E4" t="s">
        <v>312</v>
      </c>
      <c r="F4" t="s">
        <v>68</v>
      </c>
    </row>
    <row r="5" spans="1:6" x14ac:dyDescent="0.25">
      <c r="A5">
        <v>2</v>
      </c>
      <c r="B5" t="s">
        <v>978</v>
      </c>
      <c r="C5">
        <v>146</v>
      </c>
      <c r="D5" t="s">
        <v>275</v>
      </c>
      <c r="E5" t="s">
        <v>276</v>
      </c>
      <c r="F5" t="s">
        <v>28</v>
      </c>
    </row>
    <row r="6" spans="1:6" x14ac:dyDescent="0.25">
      <c r="A6">
        <v>3</v>
      </c>
      <c r="B6" t="s">
        <v>979</v>
      </c>
      <c r="C6">
        <v>350</v>
      </c>
      <c r="D6" t="str">
        <f>"Roman"</f>
        <v>Roman</v>
      </c>
      <c r="E6" t="str">
        <f>"Devries"</f>
        <v>Devries</v>
      </c>
      <c r="F6" t="str">
        <f t="shared" ref="F6:F30" si="0">"John Calvin Christian"</f>
        <v>John Calvin Christian</v>
      </c>
    </row>
    <row r="7" spans="1:6" x14ac:dyDescent="0.25">
      <c r="A7">
        <v>4</v>
      </c>
      <c r="B7" t="s">
        <v>980</v>
      </c>
      <c r="C7">
        <v>12</v>
      </c>
      <c r="D7" t="s">
        <v>238</v>
      </c>
      <c r="E7" t="s">
        <v>239</v>
      </c>
      <c r="F7" t="s">
        <v>2</v>
      </c>
    </row>
    <row r="8" spans="1:6" x14ac:dyDescent="0.25">
      <c r="A8">
        <v>5</v>
      </c>
      <c r="B8" t="s">
        <v>981</v>
      </c>
      <c r="C8">
        <v>17</v>
      </c>
      <c r="D8" t="s">
        <v>244</v>
      </c>
      <c r="E8" t="s">
        <v>245</v>
      </c>
      <c r="F8" t="s">
        <v>2</v>
      </c>
    </row>
    <row r="9" spans="1:6" x14ac:dyDescent="0.25">
      <c r="A9">
        <v>6</v>
      </c>
      <c r="B9" t="s">
        <v>982</v>
      </c>
      <c r="C9">
        <v>18</v>
      </c>
      <c r="D9" t="s">
        <v>246</v>
      </c>
      <c r="E9" t="s">
        <v>247</v>
      </c>
      <c r="F9" t="s">
        <v>2</v>
      </c>
    </row>
    <row r="10" spans="1:6" x14ac:dyDescent="0.25">
      <c r="A10">
        <v>7</v>
      </c>
      <c r="B10" t="s">
        <v>983</v>
      </c>
      <c r="C10">
        <v>19</v>
      </c>
      <c r="D10" t="s">
        <v>248</v>
      </c>
      <c r="E10" t="s">
        <v>249</v>
      </c>
      <c r="F10" t="s">
        <v>2</v>
      </c>
    </row>
    <row r="11" spans="1:6" x14ac:dyDescent="0.25">
      <c r="A11">
        <v>8</v>
      </c>
      <c r="B11" t="s">
        <v>984</v>
      </c>
      <c r="C11">
        <v>564</v>
      </c>
      <c r="D11" t="s">
        <v>363</v>
      </c>
      <c r="E11" t="s">
        <v>364</v>
      </c>
      <c r="F11" t="s">
        <v>105</v>
      </c>
    </row>
    <row r="12" spans="1:6" x14ac:dyDescent="0.25">
      <c r="A12">
        <v>9</v>
      </c>
      <c r="B12" t="s">
        <v>985</v>
      </c>
      <c r="C12">
        <v>352</v>
      </c>
      <c r="D12" t="str">
        <f>"Joshua"</f>
        <v>Joshua</v>
      </c>
      <c r="E12" t="str">
        <f>"Meerstra"</f>
        <v>Meerstra</v>
      </c>
      <c r="F12" t="str">
        <f t="shared" si="0"/>
        <v>John Calvin Christian</v>
      </c>
    </row>
    <row r="13" spans="1:6" x14ac:dyDescent="0.25">
      <c r="A13">
        <v>10</v>
      </c>
      <c r="B13" t="s">
        <v>986</v>
      </c>
      <c r="C13">
        <v>550</v>
      </c>
      <c r="D13" t="s">
        <v>338</v>
      </c>
      <c r="E13" t="s">
        <v>339</v>
      </c>
      <c r="F13" t="s">
        <v>105</v>
      </c>
    </row>
    <row r="14" spans="1:6" x14ac:dyDescent="0.25">
      <c r="A14">
        <v>11</v>
      </c>
      <c r="B14" t="s">
        <v>987</v>
      </c>
      <c r="C14">
        <v>349</v>
      </c>
      <c r="D14" t="str">
        <f>"Josiah"</f>
        <v>Josiah</v>
      </c>
      <c r="E14" t="str">
        <f>"Breukelman"</f>
        <v>Breukelman</v>
      </c>
      <c r="F14" t="str">
        <f t="shared" si="0"/>
        <v>John Calvin Christian</v>
      </c>
    </row>
    <row r="15" spans="1:6" x14ac:dyDescent="0.25">
      <c r="A15">
        <v>12</v>
      </c>
      <c r="B15" t="s">
        <v>988</v>
      </c>
      <c r="C15">
        <v>552</v>
      </c>
      <c r="D15" t="s">
        <v>342</v>
      </c>
      <c r="E15" t="s">
        <v>343</v>
      </c>
      <c r="F15" t="s">
        <v>105</v>
      </c>
    </row>
    <row r="16" spans="1:6" x14ac:dyDescent="0.25">
      <c r="A16">
        <v>13</v>
      </c>
      <c r="B16" t="s">
        <v>989</v>
      </c>
      <c r="C16">
        <v>559</v>
      </c>
      <c r="D16" t="s">
        <v>352</v>
      </c>
      <c r="E16" t="s">
        <v>354</v>
      </c>
      <c r="F16" t="s">
        <v>105</v>
      </c>
    </row>
    <row r="17" spans="1:8" x14ac:dyDescent="0.25">
      <c r="A17">
        <v>14</v>
      </c>
      <c r="B17" t="s">
        <v>990</v>
      </c>
      <c r="C17">
        <v>26</v>
      </c>
      <c r="D17" t="s">
        <v>254</v>
      </c>
      <c r="E17" t="s">
        <v>255</v>
      </c>
      <c r="F17" t="s">
        <v>2</v>
      </c>
    </row>
    <row r="18" spans="1:8" x14ac:dyDescent="0.25">
      <c r="A18">
        <v>15</v>
      </c>
      <c r="B18" t="s">
        <v>991</v>
      </c>
      <c r="C18">
        <v>565</v>
      </c>
      <c r="D18" t="s">
        <v>365</v>
      </c>
      <c r="E18" t="s">
        <v>366</v>
      </c>
      <c r="F18" t="s">
        <v>105</v>
      </c>
    </row>
    <row r="19" spans="1:8" x14ac:dyDescent="0.25">
      <c r="A19">
        <v>16</v>
      </c>
      <c r="B19" t="s">
        <v>992</v>
      </c>
      <c r="C19">
        <v>9</v>
      </c>
      <c r="D19" t="s">
        <v>234</v>
      </c>
      <c r="E19" t="s">
        <v>235</v>
      </c>
      <c r="F19" t="s">
        <v>2</v>
      </c>
    </row>
    <row r="20" spans="1:8" x14ac:dyDescent="0.25">
      <c r="A20">
        <v>17</v>
      </c>
      <c r="B20" t="s">
        <v>993</v>
      </c>
      <c r="C20">
        <v>133</v>
      </c>
      <c r="D20" t="s">
        <v>271</v>
      </c>
      <c r="E20" t="s">
        <v>272</v>
      </c>
      <c r="F20" t="s">
        <v>28</v>
      </c>
    </row>
    <row r="21" spans="1:8" x14ac:dyDescent="0.25">
      <c r="A21">
        <v>18</v>
      </c>
      <c r="B21" t="s">
        <v>994</v>
      </c>
      <c r="C21">
        <v>150</v>
      </c>
      <c r="D21" t="s">
        <v>277</v>
      </c>
      <c r="E21" t="s">
        <v>278</v>
      </c>
      <c r="F21" t="s">
        <v>28</v>
      </c>
    </row>
    <row r="22" spans="1:8" x14ac:dyDescent="0.25">
      <c r="A22">
        <v>19</v>
      </c>
      <c r="B22" t="s">
        <v>995</v>
      </c>
      <c r="C22">
        <v>403</v>
      </c>
      <c r="D22" t="s">
        <v>317</v>
      </c>
      <c r="E22" t="s">
        <v>318</v>
      </c>
      <c r="F22" t="s">
        <v>85</v>
      </c>
    </row>
    <row r="23" spans="1:8" x14ac:dyDescent="0.25">
      <c r="A23">
        <v>20</v>
      </c>
      <c r="B23" t="s">
        <v>996</v>
      </c>
      <c r="C23">
        <v>560</v>
      </c>
      <c r="D23" t="s">
        <v>355</v>
      </c>
      <c r="E23" t="s">
        <v>356</v>
      </c>
      <c r="F23" t="s">
        <v>105</v>
      </c>
    </row>
    <row r="24" spans="1:8" x14ac:dyDescent="0.25">
      <c r="A24">
        <v>21</v>
      </c>
      <c r="B24" t="s">
        <v>997</v>
      </c>
      <c r="C24">
        <v>3</v>
      </c>
      <c r="D24" t="s">
        <v>222</v>
      </c>
      <c r="E24" t="s">
        <v>223</v>
      </c>
      <c r="F24" t="s">
        <v>2</v>
      </c>
    </row>
    <row r="25" spans="1:8" x14ac:dyDescent="0.25">
      <c r="A25">
        <v>22</v>
      </c>
      <c r="B25" t="s">
        <v>998</v>
      </c>
      <c r="C25">
        <v>551</v>
      </c>
      <c r="D25" t="s">
        <v>340</v>
      </c>
      <c r="E25" t="s">
        <v>341</v>
      </c>
      <c r="F25" t="s">
        <v>105</v>
      </c>
    </row>
    <row r="26" spans="1:8" x14ac:dyDescent="0.25">
      <c r="A26">
        <v>23</v>
      </c>
      <c r="B26" t="s">
        <v>999</v>
      </c>
      <c r="C26">
        <v>428</v>
      </c>
      <c r="D26" t="str">
        <f>"Thomas"</f>
        <v>Thomas</v>
      </c>
      <c r="E26" t="str">
        <f>"Wight"</f>
        <v>Wight</v>
      </c>
      <c r="F26" t="str">
        <f>"McMIllan Elementary"</f>
        <v>McMIllan Elementary</v>
      </c>
    </row>
    <row r="27" spans="1:8" x14ac:dyDescent="0.25">
      <c r="A27">
        <v>24</v>
      </c>
      <c r="B27" t="s">
        <v>1000</v>
      </c>
      <c r="C27">
        <v>563</v>
      </c>
      <c r="D27" t="s">
        <v>361</v>
      </c>
      <c r="E27" t="s">
        <v>362</v>
      </c>
      <c r="F27" t="s">
        <v>105</v>
      </c>
    </row>
    <row r="28" spans="1:8" x14ac:dyDescent="0.25">
      <c r="A28">
        <v>25</v>
      </c>
      <c r="B28" t="s">
        <v>1001</v>
      </c>
      <c r="C28">
        <v>544</v>
      </c>
      <c r="D28" t="s">
        <v>327</v>
      </c>
      <c r="E28" t="s">
        <v>328</v>
      </c>
      <c r="F28" t="s">
        <v>105</v>
      </c>
    </row>
    <row r="29" spans="1:8" x14ac:dyDescent="0.25">
      <c r="A29">
        <v>26</v>
      </c>
      <c r="B29" t="s">
        <v>1002</v>
      </c>
      <c r="C29">
        <v>27</v>
      </c>
      <c r="D29" t="s">
        <v>236</v>
      </c>
      <c r="E29" t="s">
        <v>256</v>
      </c>
      <c r="F29" t="s">
        <v>2</v>
      </c>
    </row>
    <row r="30" spans="1:8" x14ac:dyDescent="0.25">
      <c r="A30">
        <v>27</v>
      </c>
      <c r="B30" t="s">
        <v>1003</v>
      </c>
      <c r="C30">
        <v>351</v>
      </c>
      <c r="D30" t="str">
        <f>"Evan"</f>
        <v>Evan</v>
      </c>
      <c r="E30" t="str">
        <f>"Louwerse"</f>
        <v>Louwerse</v>
      </c>
      <c r="F30" t="str">
        <f t="shared" si="0"/>
        <v>John Calvin Christian</v>
      </c>
    </row>
    <row r="31" spans="1:8" x14ac:dyDescent="0.25">
      <c r="A31">
        <v>28</v>
      </c>
      <c r="B31" t="s">
        <v>1004</v>
      </c>
      <c r="C31">
        <v>385</v>
      </c>
      <c r="D31" t="str">
        <f>"Seth"</f>
        <v>Seth</v>
      </c>
      <c r="E31" t="str">
        <f>"Baartman"</f>
        <v>Baartman</v>
      </c>
      <c r="F31" t="str">
        <f>"M"</f>
        <v>M</v>
      </c>
      <c r="G31" t="str">
        <f>"Grade 4"</f>
        <v>Grade 4</v>
      </c>
      <c r="H31" t="str">
        <f t="shared" ref="H31" si="1">"John Calvin Christian"</f>
        <v>John Calvin Christian</v>
      </c>
    </row>
    <row r="32" spans="1:8" x14ac:dyDescent="0.25">
      <c r="A32">
        <v>29</v>
      </c>
      <c r="B32" t="s">
        <v>1006</v>
      </c>
      <c r="C32">
        <v>156</v>
      </c>
      <c r="D32" t="s">
        <v>282</v>
      </c>
      <c r="E32" t="s">
        <v>283</v>
      </c>
      <c r="F32" t="s">
        <v>28</v>
      </c>
    </row>
    <row r="33" spans="1:6" x14ac:dyDescent="0.25">
      <c r="A33">
        <v>30</v>
      </c>
      <c r="B33" t="s">
        <v>1005</v>
      </c>
      <c r="C33">
        <v>338</v>
      </c>
      <c r="D33" t="s">
        <v>309</v>
      </c>
      <c r="E33" t="s">
        <v>310</v>
      </c>
      <c r="F33" t="s">
        <v>68</v>
      </c>
    </row>
    <row r="34" spans="1:6" x14ac:dyDescent="0.25">
      <c r="A34">
        <v>31</v>
      </c>
      <c r="B34" t="s">
        <v>1007</v>
      </c>
      <c r="C34">
        <v>128</v>
      </c>
      <c r="D34" t="s">
        <v>267</v>
      </c>
      <c r="E34" t="s">
        <v>268</v>
      </c>
      <c r="F34" t="s">
        <v>28</v>
      </c>
    </row>
    <row r="35" spans="1:6" x14ac:dyDescent="0.25">
      <c r="A35">
        <v>32</v>
      </c>
      <c r="B35" t="s">
        <v>1008</v>
      </c>
      <c r="C35">
        <v>30</v>
      </c>
      <c r="D35" t="s">
        <v>259</v>
      </c>
      <c r="E35" t="s">
        <v>260</v>
      </c>
      <c r="F35" t="s">
        <v>2</v>
      </c>
    </row>
    <row r="36" spans="1:6" x14ac:dyDescent="0.25">
      <c r="A36">
        <v>33</v>
      </c>
      <c r="B36" t="s">
        <v>1009</v>
      </c>
      <c r="C36">
        <v>424</v>
      </c>
      <c r="D36" t="s">
        <v>325</v>
      </c>
      <c r="E36" t="s">
        <v>43</v>
      </c>
      <c r="F36" t="s">
        <v>85</v>
      </c>
    </row>
    <row r="37" spans="1:6" x14ac:dyDescent="0.25">
      <c r="A37">
        <v>34</v>
      </c>
      <c r="B37" t="s">
        <v>1010</v>
      </c>
      <c r="C37">
        <v>142</v>
      </c>
      <c r="D37" t="s">
        <v>273</v>
      </c>
      <c r="E37" t="s">
        <v>274</v>
      </c>
      <c r="F37" t="s">
        <v>28</v>
      </c>
    </row>
    <row r="38" spans="1:6" x14ac:dyDescent="0.25">
      <c r="A38">
        <v>35</v>
      </c>
      <c r="B38" t="s">
        <v>1011</v>
      </c>
      <c r="C38">
        <v>312</v>
      </c>
      <c r="D38" t="str">
        <f>"Raymon"</f>
        <v>Raymon</v>
      </c>
      <c r="E38" t="str">
        <f>"Dhillon"</f>
        <v>Dhillon</v>
      </c>
      <c r="F38" t="str">
        <f t="shared" ref="D38:F89" si="2">"Dave Kandal"</f>
        <v>Dave Kandal</v>
      </c>
    </row>
    <row r="39" spans="1:6" x14ac:dyDescent="0.25">
      <c r="A39">
        <v>36</v>
      </c>
      <c r="B39" t="s">
        <v>1012</v>
      </c>
      <c r="C39">
        <v>556</v>
      </c>
      <c r="D39" t="s">
        <v>349</v>
      </c>
      <c r="E39" t="s">
        <v>133</v>
      </c>
      <c r="F39" t="s">
        <v>105</v>
      </c>
    </row>
    <row r="40" spans="1:6" x14ac:dyDescent="0.25">
      <c r="A40">
        <v>37</v>
      </c>
      <c r="B40" t="s">
        <v>1013</v>
      </c>
      <c r="C40">
        <v>558</v>
      </c>
      <c r="D40" t="s">
        <v>352</v>
      </c>
      <c r="E40" t="s">
        <v>353</v>
      </c>
      <c r="F40" t="s">
        <v>105</v>
      </c>
    </row>
    <row r="41" spans="1:6" x14ac:dyDescent="0.25">
      <c r="A41">
        <v>38</v>
      </c>
      <c r="B41" t="s">
        <v>1014</v>
      </c>
      <c r="C41">
        <v>4</v>
      </c>
      <c r="D41" t="s">
        <v>224</v>
      </c>
      <c r="E41" t="s">
        <v>225</v>
      </c>
      <c r="F41" t="s">
        <v>2</v>
      </c>
    </row>
    <row r="42" spans="1:6" x14ac:dyDescent="0.25">
      <c r="A42">
        <v>39</v>
      </c>
      <c r="B42" t="s">
        <v>1015</v>
      </c>
      <c r="C42">
        <v>545</v>
      </c>
      <c r="D42" t="s">
        <v>329</v>
      </c>
      <c r="E42" t="s">
        <v>330</v>
      </c>
      <c r="F42" t="s">
        <v>105</v>
      </c>
    </row>
    <row r="43" spans="1:6" x14ac:dyDescent="0.25">
      <c r="A43">
        <v>40</v>
      </c>
      <c r="B43" t="s">
        <v>1016</v>
      </c>
      <c r="C43">
        <v>129</v>
      </c>
      <c r="D43" t="s">
        <v>269</v>
      </c>
      <c r="E43" t="s">
        <v>270</v>
      </c>
      <c r="F43" t="s">
        <v>28</v>
      </c>
    </row>
    <row r="44" spans="1:6" x14ac:dyDescent="0.25">
      <c r="A44">
        <v>41</v>
      </c>
      <c r="B44" t="s">
        <v>1017</v>
      </c>
      <c r="C44">
        <v>237</v>
      </c>
      <c r="D44" t="s">
        <v>291</v>
      </c>
      <c r="E44" t="s">
        <v>292</v>
      </c>
      <c r="F44" t="s">
        <v>37</v>
      </c>
    </row>
    <row r="45" spans="1:6" x14ac:dyDescent="0.25">
      <c r="A45">
        <v>42</v>
      </c>
      <c r="B45" t="s">
        <v>1018</v>
      </c>
      <c r="C45">
        <v>546</v>
      </c>
      <c r="D45" t="s">
        <v>331</v>
      </c>
      <c r="E45" t="s">
        <v>123</v>
      </c>
      <c r="F45" t="s">
        <v>105</v>
      </c>
    </row>
    <row r="46" spans="1:6" x14ac:dyDescent="0.25">
      <c r="A46">
        <v>43</v>
      </c>
      <c r="B46" t="s">
        <v>1019</v>
      </c>
      <c r="C46">
        <v>562</v>
      </c>
      <c r="D46" t="s">
        <v>359</v>
      </c>
      <c r="E46" t="s">
        <v>360</v>
      </c>
      <c r="F46" t="s">
        <v>105</v>
      </c>
    </row>
    <row r="47" spans="1:6" x14ac:dyDescent="0.25">
      <c r="A47">
        <v>44</v>
      </c>
      <c r="B47" t="s">
        <v>1020</v>
      </c>
      <c r="C47">
        <v>555</v>
      </c>
      <c r="D47" t="s">
        <v>236</v>
      </c>
      <c r="E47" t="s">
        <v>348</v>
      </c>
      <c r="F47" t="s">
        <v>105</v>
      </c>
    </row>
    <row r="48" spans="1:6" x14ac:dyDescent="0.25">
      <c r="A48">
        <v>45</v>
      </c>
      <c r="B48" t="s">
        <v>1021</v>
      </c>
      <c r="C48">
        <v>557</v>
      </c>
      <c r="D48" t="s">
        <v>350</v>
      </c>
      <c r="E48" t="s">
        <v>351</v>
      </c>
      <c r="F48" t="s">
        <v>105</v>
      </c>
    </row>
    <row r="49" spans="1:6" x14ac:dyDescent="0.25">
      <c r="A49">
        <v>46</v>
      </c>
      <c r="B49" t="s">
        <v>1022</v>
      </c>
      <c r="C49">
        <v>231</v>
      </c>
      <c r="D49" t="s">
        <v>286</v>
      </c>
      <c r="E49" t="s">
        <v>287</v>
      </c>
      <c r="F49" t="s">
        <v>37</v>
      </c>
    </row>
    <row r="50" spans="1:6" x14ac:dyDescent="0.25">
      <c r="A50">
        <v>47</v>
      </c>
      <c r="B50" t="s">
        <v>1023</v>
      </c>
      <c r="C50">
        <v>6</v>
      </c>
      <c r="D50" t="s">
        <v>228</v>
      </c>
      <c r="E50" t="s">
        <v>229</v>
      </c>
      <c r="F50" t="s">
        <v>2</v>
      </c>
    </row>
    <row r="51" spans="1:6" x14ac:dyDescent="0.25">
      <c r="A51">
        <v>48</v>
      </c>
      <c r="B51" t="s">
        <v>1024</v>
      </c>
      <c r="C51">
        <v>22</v>
      </c>
      <c r="D51" t="s">
        <v>250</v>
      </c>
      <c r="E51" t="s">
        <v>251</v>
      </c>
      <c r="F51" t="s">
        <v>2</v>
      </c>
    </row>
    <row r="52" spans="1:6" x14ac:dyDescent="0.25">
      <c r="A52">
        <v>49</v>
      </c>
      <c r="B52" t="s">
        <v>1025</v>
      </c>
      <c r="C52">
        <v>23</v>
      </c>
      <c r="D52" t="s">
        <v>252</v>
      </c>
      <c r="E52" t="s">
        <v>253</v>
      </c>
      <c r="F52" t="s">
        <v>2</v>
      </c>
    </row>
    <row r="53" spans="1:6" x14ac:dyDescent="0.25">
      <c r="A53">
        <v>50</v>
      </c>
      <c r="B53" t="s">
        <v>1026</v>
      </c>
      <c r="C53">
        <v>35</v>
      </c>
      <c r="D53" t="s">
        <v>264</v>
      </c>
      <c r="E53" t="s">
        <v>265</v>
      </c>
      <c r="F53" t="s">
        <v>2</v>
      </c>
    </row>
    <row r="54" spans="1:6" x14ac:dyDescent="0.25">
      <c r="A54">
        <v>51</v>
      </c>
      <c r="B54" t="s">
        <v>1027</v>
      </c>
      <c r="C54">
        <v>336</v>
      </c>
      <c r="D54" t="s">
        <v>307</v>
      </c>
      <c r="E54" t="s">
        <v>308</v>
      </c>
      <c r="F54" t="s">
        <v>68</v>
      </c>
    </row>
    <row r="55" spans="1:6" x14ac:dyDescent="0.25">
      <c r="A55">
        <v>52</v>
      </c>
      <c r="B55" t="s">
        <v>1028</v>
      </c>
      <c r="C55">
        <v>5</v>
      </c>
      <c r="D55" t="s">
        <v>226</v>
      </c>
      <c r="E55" t="s">
        <v>227</v>
      </c>
      <c r="F55" t="s">
        <v>2</v>
      </c>
    </row>
    <row r="56" spans="1:6" x14ac:dyDescent="0.25">
      <c r="A56">
        <v>53</v>
      </c>
      <c r="B56" t="s">
        <v>1029</v>
      </c>
      <c r="C56">
        <v>11</v>
      </c>
      <c r="D56" t="s">
        <v>236</v>
      </c>
      <c r="E56" t="s">
        <v>237</v>
      </c>
      <c r="F56" t="s">
        <v>2</v>
      </c>
    </row>
    <row r="57" spans="1:6" x14ac:dyDescent="0.25">
      <c r="A57">
        <v>54</v>
      </c>
      <c r="B57" t="s">
        <v>1030</v>
      </c>
      <c r="C57">
        <v>388</v>
      </c>
      <c r="D57" t="s">
        <v>313</v>
      </c>
      <c r="E57" t="s">
        <v>314</v>
      </c>
      <c r="F57" t="s">
        <v>85</v>
      </c>
    </row>
    <row r="58" spans="1:6" x14ac:dyDescent="0.25">
      <c r="A58">
        <v>55</v>
      </c>
      <c r="B58" t="s">
        <v>1031</v>
      </c>
      <c r="C58">
        <v>553</v>
      </c>
      <c r="D58" t="s">
        <v>344</v>
      </c>
      <c r="E58" t="s">
        <v>345</v>
      </c>
      <c r="F58" t="s">
        <v>105</v>
      </c>
    </row>
    <row r="59" spans="1:6" x14ac:dyDescent="0.25">
      <c r="A59">
        <v>56</v>
      </c>
      <c r="B59" t="s">
        <v>1032</v>
      </c>
      <c r="C59">
        <v>157</v>
      </c>
      <c r="D59" t="s">
        <v>284</v>
      </c>
      <c r="E59" t="s">
        <v>285</v>
      </c>
      <c r="F59" t="s">
        <v>28</v>
      </c>
    </row>
    <row r="60" spans="1:6" x14ac:dyDescent="0.25">
      <c r="A60">
        <v>57</v>
      </c>
      <c r="B60" t="s">
        <v>1033</v>
      </c>
      <c r="C60">
        <v>305</v>
      </c>
      <c r="D60" t="s">
        <v>297</v>
      </c>
      <c r="E60" t="s">
        <v>298</v>
      </c>
      <c r="F60" t="s">
        <v>50</v>
      </c>
    </row>
    <row r="61" spans="1:6" x14ac:dyDescent="0.25">
      <c r="A61">
        <v>58</v>
      </c>
      <c r="B61" t="s">
        <v>1034</v>
      </c>
      <c r="C61">
        <v>548</v>
      </c>
      <c r="D61" t="s">
        <v>334</v>
      </c>
      <c r="E61" t="s">
        <v>335</v>
      </c>
      <c r="F61" t="s">
        <v>105</v>
      </c>
    </row>
    <row r="62" spans="1:6" x14ac:dyDescent="0.25">
      <c r="A62">
        <v>59</v>
      </c>
      <c r="B62" t="s">
        <v>1035</v>
      </c>
      <c r="C62">
        <v>308</v>
      </c>
      <c r="D62" t="s">
        <v>301</v>
      </c>
      <c r="E62" t="s">
        <v>302</v>
      </c>
      <c r="F62" t="s">
        <v>50</v>
      </c>
    </row>
    <row r="63" spans="1:6" x14ac:dyDescent="0.25">
      <c r="A63">
        <v>60</v>
      </c>
      <c r="B63" t="s">
        <v>1036</v>
      </c>
      <c r="C63">
        <v>307</v>
      </c>
      <c r="D63" t="s">
        <v>299</v>
      </c>
      <c r="E63" t="s">
        <v>300</v>
      </c>
      <c r="F63" t="s">
        <v>50</v>
      </c>
    </row>
    <row r="64" spans="1:6" x14ac:dyDescent="0.25">
      <c r="A64">
        <v>61</v>
      </c>
      <c r="B64" t="s">
        <v>1037</v>
      </c>
      <c r="C64">
        <v>425</v>
      </c>
      <c r="D64" t="s">
        <v>313</v>
      </c>
      <c r="E64" t="s">
        <v>326</v>
      </c>
      <c r="F64" t="s">
        <v>85</v>
      </c>
    </row>
    <row r="65" spans="1:6" x14ac:dyDescent="0.25">
      <c r="A65">
        <v>62</v>
      </c>
      <c r="B65" t="s">
        <v>1038</v>
      </c>
      <c r="C65">
        <v>405</v>
      </c>
      <c r="D65" t="s">
        <v>319</v>
      </c>
      <c r="E65" t="s">
        <v>320</v>
      </c>
      <c r="F65" t="s">
        <v>85</v>
      </c>
    </row>
    <row r="66" spans="1:6" x14ac:dyDescent="0.25">
      <c r="A66">
        <v>63</v>
      </c>
      <c r="B66" t="s">
        <v>1039</v>
      </c>
      <c r="C66">
        <v>36</v>
      </c>
      <c r="D66" t="s">
        <v>266</v>
      </c>
      <c r="E66" t="s">
        <v>241</v>
      </c>
      <c r="F66" t="s">
        <v>2</v>
      </c>
    </row>
    <row r="67" spans="1:6" x14ac:dyDescent="0.25">
      <c r="A67">
        <v>64</v>
      </c>
      <c r="B67" t="s">
        <v>1040</v>
      </c>
      <c r="C67">
        <v>8</v>
      </c>
      <c r="D67" t="s">
        <v>232</v>
      </c>
      <c r="E67" t="s">
        <v>233</v>
      </c>
      <c r="F67" t="s">
        <v>2</v>
      </c>
    </row>
    <row r="68" spans="1:6" x14ac:dyDescent="0.25">
      <c r="A68">
        <v>65</v>
      </c>
      <c r="B68" t="s">
        <v>1041</v>
      </c>
      <c r="C68">
        <v>29</v>
      </c>
      <c r="D68" t="s">
        <v>257</v>
      </c>
      <c r="E68" t="s">
        <v>258</v>
      </c>
      <c r="F68" t="s">
        <v>2</v>
      </c>
    </row>
    <row r="69" spans="1:6" x14ac:dyDescent="0.25">
      <c r="A69">
        <v>66</v>
      </c>
      <c r="B69" t="s">
        <v>1042</v>
      </c>
      <c r="C69">
        <v>313</v>
      </c>
      <c r="D69" t="str">
        <f>"Tejasvir"</f>
        <v>Tejasvir</v>
      </c>
      <c r="E69" t="str">
        <f>"Samra"</f>
        <v>Samra</v>
      </c>
      <c r="F69" t="str">
        <f t="shared" si="2"/>
        <v>Dave Kandal</v>
      </c>
    </row>
    <row r="70" spans="1:6" x14ac:dyDescent="0.25">
      <c r="A70">
        <v>67</v>
      </c>
      <c r="B70" t="s">
        <v>1043</v>
      </c>
      <c r="C70">
        <v>396</v>
      </c>
      <c r="D70" t="s">
        <v>316</v>
      </c>
      <c r="E70" t="s">
        <v>74</v>
      </c>
      <c r="F70" t="s">
        <v>85</v>
      </c>
    </row>
    <row r="71" spans="1:6" x14ac:dyDescent="0.25">
      <c r="A71">
        <v>68</v>
      </c>
      <c r="B71" t="s">
        <v>1044</v>
      </c>
      <c r="C71">
        <v>335</v>
      </c>
      <c r="D71" t="s">
        <v>305</v>
      </c>
      <c r="E71" t="s">
        <v>306</v>
      </c>
      <c r="F71" t="s">
        <v>68</v>
      </c>
    </row>
    <row r="72" spans="1:6" x14ac:dyDescent="0.25">
      <c r="A72">
        <v>69</v>
      </c>
      <c r="B72" t="s">
        <v>1045</v>
      </c>
      <c r="C72">
        <v>328</v>
      </c>
      <c r="D72" t="s">
        <v>303</v>
      </c>
      <c r="E72" t="s">
        <v>97</v>
      </c>
      <c r="F72" t="s">
        <v>68</v>
      </c>
    </row>
    <row r="73" spans="1:6" x14ac:dyDescent="0.25">
      <c r="A73">
        <v>70</v>
      </c>
      <c r="B73" t="s">
        <v>1046</v>
      </c>
      <c r="C73">
        <v>409</v>
      </c>
      <c r="D73" t="s">
        <v>321</v>
      </c>
      <c r="E73" t="s">
        <v>65</v>
      </c>
      <c r="F73" t="s">
        <v>85</v>
      </c>
    </row>
    <row r="74" spans="1:6" x14ac:dyDescent="0.25">
      <c r="A74">
        <v>71</v>
      </c>
      <c r="B74" t="s">
        <v>1047</v>
      </c>
      <c r="C74">
        <v>7</v>
      </c>
      <c r="D74" t="s">
        <v>230</v>
      </c>
      <c r="E74" t="s">
        <v>231</v>
      </c>
      <c r="F74" t="s">
        <v>2</v>
      </c>
    </row>
    <row r="75" spans="1:6" x14ac:dyDescent="0.25">
      <c r="A75">
        <v>72</v>
      </c>
      <c r="B75" t="s">
        <v>1048</v>
      </c>
      <c r="C75">
        <v>330</v>
      </c>
      <c r="D75" t="s">
        <v>304</v>
      </c>
      <c r="E75" t="s">
        <v>296</v>
      </c>
      <c r="F75" t="s">
        <v>68</v>
      </c>
    </row>
    <row r="76" spans="1:6" x14ac:dyDescent="0.25">
      <c r="A76">
        <v>73</v>
      </c>
      <c r="B76" t="s">
        <v>1049</v>
      </c>
      <c r="C76">
        <v>412</v>
      </c>
      <c r="D76" t="s">
        <v>322</v>
      </c>
      <c r="E76" t="s">
        <v>74</v>
      </c>
      <c r="F76" t="s">
        <v>85</v>
      </c>
    </row>
    <row r="77" spans="1:6" x14ac:dyDescent="0.25">
      <c r="A77">
        <v>74</v>
      </c>
      <c r="B77" t="s">
        <v>1050</v>
      </c>
      <c r="C77">
        <v>153</v>
      </c>
      <c r="D77" t="s">
        <v>281</v>
      </c>
      <c r="E77" t="s">
        <v>65</v>
      </c>
      <c r="F77" t="s">
        <v>28</v>
      </c>
    </row>
    <row r="78" spans="1:6" x14ac:dyDescent="0.25">
      <c r="A78">
        <v>75</v>
      </c>
      <c r="B78" t="s">
        <v>1051</v>
      </c>
      <c r="C78">
        <v>31</v>
      </c>
      <c r="D78" t="s">
        <v>261</v>
      </c>
      <c r="E78" t="s">
        <v>262</v>
      </c>
      <c r="F78" t="s">
        <v>2</v>
      </c>
    </row>
    <row r="79" spans="1:6" x14ac:dyDescent="0.25">
      <c r="A79">
        <v>76</v>
      </c>
      <c r="B79" t="s">
        <v>1052</v>
      </c>
      <c r="C79">
        <v>238</v>
      </c>
      <c r="D79" t="s">
        <v>293</v>
      </c>
      <c r="E79" t="s">
        <v>294</v>
      </c>
      <c r="F79" t="s">
        <v>37</v>
      </c>
    </row>
    <row r="80" spans="1:6" x14ac:dyDescent="0.25">
      <c r="A80">
        <v>77</v>
      </c>
      <c r="B80" t="s">
        <v>1053</v>
      </c>
      <c r="C80">
        <v>420</v>
      </c>
      <c r="D80" t="str">
        <f>"Rehaan"</f>
        <v>Rehaan</v>
      </c>
      <c r="E80" t="str">
        <f>"Sharma"</f>
        <v>Sharma</v>
      </c>
      <c r="F80" t="str">
        <f t="shared" ref="F80" si="3">"King Traditional Elementary School"</f>
        <v>King Traditional Elementary School</v>
      </c>
    </row>
    <row r="82" spans="1:4" x14ac:dyDescent="0.25">
      <c r="A82" t="s">
        <v>220</v>
      </c>
    </row>
    <row r="83" spans="1:4" x14ac:dyDescent="0.25">
      <c r="A83">
        <v>16</v>
      </c>
      <c r="B83" t="s">
        <v>242</v>
      </c>
      <c r="C83" t="s">
        <v>243</v>
      </c>
      <c r="D83" t="s">
        <v>2</v>
      </c>
    </row>
    <row r="84" spans="1:4" x14ac:dyDescent="0.25">
      <c r="A84">
        <v>127</v>
      </c>
      <c r="B84" t="s">
        <v>26</v>
      </c>
      <c r="C84" t="s">
        <v>27</v>
      </c>
      <c r="D84" t="s">
        <v>28</v>
      </c>
    </row>
    <row r="85" spans="1:4" x14ac:dyDescent="0.25">
      <c r="A85">
        <v>233</v>
      </c>
      <c r="B85" t="s">
        <v>248</v>
      </c>
      <c r="C85" t="s">
        <v>288</v>
      </c>
      <c r="D85" t="s">
        <v>37</v>
      </c>
    </row>
    <row r="86" spans="1:4" x14ac:dyDescent="0.25">
      <c r="A86">
        <v>235</v>
      </c>
      <c r="B86" t="s">
        <v>289</v>
      </c>
      <c r="C86" t="s">
        <v>290</v>
      </c>
      <c r="D86" t="s">
        <v>37</v>
      </c>
    </row>
    <row r="87" spans="1:4" x14ac:dyDescent="0.25">
      <c r="A87">
        <v>529</v>
      </c>
      <c r="B87" t="s">
        <v>295</v>
      </c>
      <c r="C87" t="s">
        <v>296</v>
      </c>
      <c r="D87" t="s">
        <v>37</v>
      </c>
    </row>
    <row r="88" spans="1:4" x14ac:dyDescent="0.25">
      <c r="A88">
        <v>314</v>
      </c>
      <c r="B88" t="str">
        <f>"Jaskirat"</f>
        <v>Jaskirat</v>
      </c>
      <c r="C88" t="str">
        <f>"Dhaliwal"</f>
        <v>Dhaliwal</v>
      </c>
      <c r="D88" t="str">
        <f t="shared" si="2"/>
        <v>Dave Kandal</v>
      </c>
    </row>
    <row r="89" spans="1:4" x14ac:dyDescent="0.25">
      <c r="A89">
        <v>315</v>
      </c>
      <c r="B89" t="str">
        <f>"Hamraj"</f>
        <v>Hamraj</v>
      </c>
      <c r="C89" t="str">
        <f>"Gill"</f>
        <v>Gill</v>
      </c>
      <c r="D89" t="str">
        <f t="shared" si="2"/>
        <v>Dave Kandal</v>
      </c>
    </row>
    <row r="90" spans="1:4" x14ac:dyDescent="0.25">
      <c r="A90">
        <v>397</v>
      </c>
      <c r="B90" t="s">
        <v>90</v>
      </c>
      <c r="C90" t="s">
        <v>91</v>
      </c>
      <c r="D90" t="s">
        <v>85</v>
      </c>
    </row>
    <row r="91" spans="1:4" x14ac:dyDescent="0.25">
      <c r="A91">
        <v>399</v>
      </c>
      <c r="B91" t="s">
        <v>92</v>
      </c>
      <c r="C91" t="s">
        <v>93</v>
      </c>
      <c r="D91" t="s">
        <v>85</v>
      </c>
    </row>
    <row r="92" spans="1:4" x14ac:dyDescent="0.25">
      <c r="A92">
        <v>410</v>
      </c>
      <c r="B92" t="s">
        <v>321</v>
      </c>
      <c r="C92" t="s">
        <v>61</v>
      </c>
      <c r="D92" t="s">
        <v>85</v>
      </c>
    </row>
    <row r="93" spans="1:4" x14ac:dyDescent="0.25">
      <c r="A93">
        <v>415</v>
      </c>
      <c r="B93" t="s">
        <v>323</v>
      </c>
      <c r="C93" t="s">
        <v>324</v>
      </c>
      <c r="D93" t="s">
        <v>85</v>
      </c>
    </row>
    <row r="94" spans="1:4" x14ac:dyDescent="0.25">
      <c r="A94">
        <v>547</v>
      </c>
      <c r="B94" t="s">
        <v>332</v>
      </c>
      <c r="C94" t="s">
        <v>333</v>
      </c>
      <c r="D94" t="s">
        <v>105</v>
      </c>
    </row>
    <row r="95" spans="1:4" x14ac:dyDescent="0.25">
      <c r="A95">
        <v>561</v>
      </c>
      <c r="B95" t="s">
        <v>357</v>
      </c>
      <c r="C95" t="s">
        <v>358</v>
      </c>
      <c r="D95" t="s">
        <v>105</v>
      </c>
    </row>
    <row r="96" spans="1:4" x14ac:dyDescent="0.25">
      <c r="A96">
        <v>395</v>
      </c>
      <c r="B96" t="str">
        <f>"Guneet"</f>
        <v>Guneet</v>
      </c>
      <c r="C96" t="str">
        <f>"Dhaliwal"</f>
        <v>Dhaliwal</v>
      </c>
      <c r="D96" t="str">
        <f t="shared" ref="D96" si="4">"King Traditional Elementary School"</f>
        <v>King Traditional Elementary School</v>
      </c>
    </row>
    <row r="97" spans="1:4" x14ac:dyDescent="0.25">
      <c r="A97">
        <v>391</v>
      </c>
      <c r="B97" t="s">
        <v>315</v>
      </c>
      <c r="C97" t="s">
        <v>63</v>
      </c>
      <c r="D97" t="s">
        <v>85</v>
      </c>
    </row>
    <row r="98" spans="1:4" x14ac:dyDescent="0.25">
      <c r="A98">
        <v>554</v>
      </c>
      <c r="B98" t="s">
        <v>346</v>
      </c>
      <c r="C98" t="s">
        <v>347</v>
      </c>
      <c r="D98" t="s">
        <v>105</v>
      </c>
    </row>
    <row r="99" spans="1:4" x14ac:dyDescent="0.25">
      <c r="A99">
        <v>15</v>
      </c>
      <c r="B99" t="s">
        <v>240</v>
      </c>
      <c r="C99" t="s">
        <v>241</v>
      </c>
      <c r="D99" t="s">
        <v>2</v>
      </c>
    </row>
    <row r="100" spans="1:4" x14ac:dyDescent="0.25">
      <c r="A100">
        <v>151</v>
      </c>
      <c r="B100" t="s">
        <v>279</v>
      </c>
      <c r="C100" t="s">
        <v>280</v>
      </c>
      <c r="D100" t="s">
        <v>28</v>
      </c>
    </row>
    <row r="101" spans="1:4" x14ac:dyDescent="0.25">
      <c r="A101">
        <v>33</v>
      </c>
      <c r="B101" t="s">
        <v>261</v>
      </c>
      <c r="C101" t="s">
        <v>263</v>
      </c>
      <c r="D101" t="s">
        <v>2</v>
      </c>
    </row>
    <row r="102" spans="1:4" x14ac:dyDescent="0.25">
      <c r="A102">
        <v>549</v>
      </c>
      <c r="B102" t="s">
        <v>336</v>
      </c>
      <c r="C102" t="s">
        <v>337</v>
      </c>
      <c r="D10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6" workbookViewId="0">
      <selection activeCell="B54" sqref="B54"/>
    </sheetView>
  </sheetViews>
  <sheetFormatPr defaultRowHeight="15" x14ac:dyDescent="0.25"/>
  <cols>
    <col min="4" max="4" width="12.42578125" customWidth="1"/>
    <col min="5" max="5" width="13.85546875" bestFit="1" customWidth="1"/>
  </cols>
  <sheetData>
    <row r="1" spans="1:6" x14ac:dyDescent="0.25">
      <c r="A1" t="s">
        <v>927</v>
      </c>
    </row>
    <row r="2" spans="1:6" x14ac:dyDescent="0.25">
      <c r="A2" t="s">
        <v>631</v>
      </c>
    </row>
    <row r="3" spans="1:6" x14ac:dyDescent="0.25">
      <c r="A3" t="s">
        <v>127</v>
      </c>
      <c r="B3" t="s">
        <v>126</v>
      </c>
      <c r="C3" t="s">
        <v>128</v>
      </c>
      <c r="D3" t="s">
        <v>129</v>
      </c>
      <c r="F3" t="s">
        <v>130</v>
      </c>
    </row>
    <row r="4" spans="1:6" x14ac:dyDescent="0.25">
      <c r="A4">
        <v>1</v>
      </c>
      <c r="B4" t="s">
        <v>1056</v>
      </c>
      <c r="C4">
        <v>85</v>
      </c>
      <c r="D4" t="str">
        <f>"Gavin"</f>
        <v>Gavin</v>
      </c>
      <c r="E4" t="str">
        <f>"Bruinsma"</f>
        <v>Bruinsma</v>
      </c>
      <c r="F4" t="str">
        <f t="shared" ref="D4:F69" si="0">"Abbotsford Christian School"</f>
        <v>Abbotsford Christian School</v>
      </c>
    </row>
    <row r="5" spans="1:6" x14ac:dyDescent="0.25">
      <c r="A5">
        <v>2</v>
      </c>
      <c r="B5" t="s">
        <v>1057</v>
      </c>
      <c r="C5">
        <v>342</v>
      </c>
      <c r="D5" t="s">
        <v>257</v>
      </c>
      <c r="E5" t="s">
        <v>401</v>
      </c>
      <c r="F5" t="s">
        <v>68</v>
      </c>
    </row>
    <row r="6" spans="1:6" x14ac:dyDescent="0.25">
      <c r="A6">
        <v>3</v>
      </c>
      <c r="B6" t="s">
        <v>1058</v>
      </c>
      <c r="C6">
        <v>145</v>
      </c>
      <c r="D6" t="str">
        <f>"Landon"</f>
        <v>Landon</v>
      </c>
      <c r="E6" t="str">
        <f>"Gleeson"</f>
        <v>Gleeson</v>
      </c>
      <c r="F6" t="str">
        <f t="shared" ref="F6" si="1">"Auguston Traditional Elementary School"</f>
        <v>Auguston Traditional Elementary School</v>
      </c>
    </row>
    <row r="7" spans="1:6" x14ac:dyDescent="0.25">
      <c r="A7">
        <v>4</v>
      </c>
      <c r="B7" t="s">
        <v>1059</v>
      </c>
      <c r="C7">
        <v>574</v>
      </c>
      <c r="D7" t="s">
        <v>254</v>
      </c>
      <c r="E7" t="s">
        <v>420</v>
      </c>
      <c r="F7" t="s">
        <v>105</v>
      </c>
    </row>
    <row r="8" spans="1:6" x14ac:dyDescent="0.25">
      <c r="A8">
        <v>5</v>
      </c>
      <c r="B8" t="s">
        <v>1060</v>
      </c>
      <c r="C8">
        <v>299</v>
      </c>
      <c r="D8" t="str">
        <f>"Elijah"</f>
        <v>Elijah</v>
      </c>
      <c r="E8" t="str">
        <f>"Thoutenhoufd"</f>
        <v>Thoutenhoufd</v>
      </c>
      <c r="F8" t="str">
        <f t="shared" ref="D8:F77" si="2">"Cornerstone Christian School"</f>
        <v>Cornerstone Christian School</v>
      </c>
    </row>
    <row r="9" spans="1:6" x14ac:dyDescent="0.25">
      <c r="A9">
        <v>6</v>
      </c>
      <c r="B9" t="s">
        <v>1061</v>
      </c>
      <c r="C9">
        <v>363</v>
      </c>
      <c r="D9" t="str">
        <f>"Marcus"</f>
        <v>Marcus</v>
      </c>
      <c r="E9" t="str">
        <f>"Bos"</f>
        <v>Bos</v>
      </c>
      <c r="F9" t="str">
        <f t="shared" ref="F9:F36" si="3">"John Calvin Christian"</f>
        <v>John Calvin Christian</v>
      </c>
    </row>
    <row r="10" spans="1:6" x14ac:dyDescent="0.25">
      <c r="A10">
        <v>7</v>
      </c>
      <c r="B10" t="s">
        <v>1062</v>
      </c>
      <c r="C10">
        <v>475</v>
      </c>
      <c r="D10" t="str">
        <f>"Thurston"</f>
        <v>Thurston</v>
      </c>
      <c r="E10" t="str">
        <f>"Haffner"</f>
        <v>Haffner</v>
      </c>
      <c r="F10" t="str">
        <f>"Sandy Hill"</f>
        <v>Sandy Hill</v>
      </c>
    </row>
    <row r="11" spans="1:6" x14ac:dyDescent="0.25">
      <c r="A11">
        <v>8</v>
      </c>
      <c r="B11" t="s">
        <v>1063</v>
      </c>
      <c r="C11">
        <v>365</v>
      </c>
      <c r="D11" t="str">
        <f>"Declan"</f>
        <v>Declan</v>
      </c>
      <c r="E11" t="str">
        <f>"Raap"</f>
        <v>Raap</v>
      </c>
      <c r="F11" t="str">
        <f t="shared" si="3"/>
        <v>John Calvin Christian</v>
      </c>
    </row>
    <row r="12" spans="1:6" x14ac:dyDescent="0.25">
      <c r="A12">
        <v>9</v>
      </c>
      <c r="B12" t="s">
        <v>1064</v>
      </c>
      <c r="C12">
        <v>300</v>
      </c>
      <c r="D12" t="str">
        <f>"Johnathan"</f>
        <v>Johnathan</v>
      </c>
      <c r="E12" t="str">
        <f>"Matty"</f>
        <v>Matty</v>
      </c>
      <c r="F12" t="str">
        <f t="shared" si="2"/>
        <v>Cornerstone Christian School</v>
      </c>
    </row>
    <row r="13" spans="1:6" x14ac:dyDescent="0.25">
      <c r="A13">
        <v>10</v>
      </c>
      <c r="B13" t="s">
        <v>1065</v>
      </c>
      <c r="C13">
        <v>76</v>
      </c>
      <c r="D13" t="str">
        <f>"Jason"</f>
        <v>Jason</v>
      </c>
      <c r="E13" t="str">
        <f>"Van Dorp"</f>
        <v>Van Dorp</v>
      </c>
      <c r="F13" t="str">
        <f t="shared" si="0"/>
        <v>Abbotsford Christian School</v>
      </c>
    </row>
    <row r="14" spans="1:6" x14ac:dyDescent="0.25">
      <c r="A14">
        <v>11</v>
      </c>
      <c r="B14" t="s">
        <v>1066</v>
      </c>
      <c r="C14">
        <v>147</v>
      </c>
      <c r="D14" t="s">
        <v>386</v>
      </c>
      <c r="E14" t="s">
        <v>387</v>
      </c>
      <c r="F14" t="s">
        <v>28</v>
      </c>
    </row>
    <row r="15" spans="1:6" x14ac:dyDescent="0.25">
      <c r="A15">
        <v>12</v>
      </c>
      <c r="B15" t="s">
        <v>1067</v>
      </c>
      <c r="C15">
        <v>580</v>
      </c>
      <c r="D15" t="s">
        <v>355</v>
      </c>
      <c r="E15" t="s">
        <v>427</v>
      </c>
      <c r="F15" t="s">
        <v>105</v>
      </c>
    </row>
    <row r="16" spans="1:6" x14ac:dyDescent="0.25">
      <c r="A16">
        <v>13</v>
      </c>
      <c r="B16" t="s">
        <v>1068</v>
      </c>
      <c r="C16">
        <v>581</v>
      </c>
      <c r="D16" t="s">
        <v>357</v>
      </c>
      <c r="E16" t="s">
        <v>427</v>
      </c>
      <c r="F16" t="s">
        <v>105</v>
      </c>
    </row>
    <row r="17" spans="1:9" x14ac:dyDescent="0.25">
      <c r="A17">
        <v>14</v>
      </c>
      <c r="B17" t="s">
        <v>1069</v>
      </c>
      <c r="C17">
        <v>132</v>
      </c>
      <c r="D17" t="s">
        <v>379</v>
      </c>
      <c r="E17" t="s">
        <v>380</v>
      </c>
      <c r="F17" t="s">
        <v>28</v>
      </c>
    </row>
    <row r="18" spans="1:9" x14ac:dyDescent="0.25">
      <c r="A18">
        <v>15</v>
      </c>
      <c r="B18" t="s">
        <v>1070</v>
      </c>
      <c r="C18">
        <v>79</v>
      </c>
      <c r="D18" t="str">
        <f>"Sullivan"</f>
        <v>Sullivan</v>
      </c>
      <c r="E18" t="str">
        <f>"Kaminski"</f>
        <v>Kaminski</v>
      </c>
      <c r="F18" t="str">
        <f t="shared" si="0"/>
        <v>Abbotsford Christian School</v>
      </c>
    </row>
    <row r="19" spans="1:9" x14ac:dyDescent="0.25">
      <c r="A19">
        <v>16</v>
      </c>
      <c r="B19" t="s">
        <v>1071</v>
      </c>
      <c r="C19">
        <v>578</v>
      </c>
      <c r="D19" t="s">
        <v>257</v>
      </c>
      <c r="E19" t="s">
        <v>354</v>
      </c>
      <c r="F19" t="s">
        <v>105</v>
      </c>
    </row>
    <row r="20" spans="1:9" x14ac:dyDescent="0.25">
      <c r="A20">
        <v>17</v>
      </c>
      <c r="B20" t="s">
        <v>1072</v>
      </c>
      <c r="C20">
        <v>575</v>
      </c>
      <c r="D20" t="s">
        <v>421</v>
      </c>
      <c r="E20" t="s">
        <v>63</v>
      </c>
      <c r="F20" t="s">
        <v>105</v>
      </c>
    </row>
    <row r="21" spans="1:9" x14ac:dyDescent="0.25">
      <c r="A21">
        <v>18</v>
      </c>
      <c r="B21" t="s">
        <v>1073</v>
      </c>
      <c r="C21">
        <v>302</v>
      </c>
      <c r="D21" t="str">
        <f>"Derek"</f>
        <v>Derek</v>
      </c>
      <c r="E21" t="str">
        <f>"Egharevba"</f>
        <v>Egharevba</v>
      </c>
      <c r="F21" t="str">
        <f t="shared" si="2"/>
        <v>Cornerstone Christian School</v>
      </c>
    </row>
    <row r="22" spans="1:9" x14ac:dyDescent="0.25">
      <c r="A22">
        <v>19</v>
      </c>
      <c r="B22" t="s">
        <v>1074</v>
      </c>
      <c r="C22">
        <v>362</v>
      </c>
      <c r="D22" t="str">
        <f>"Jaren"</f>
        <v>Jaren</v>
      </c>
      <c r="E22" t="str">
        <f>"Binnendyk"</f>
        <v>Binnendyk</v>
      </c>
      <c r="F22" t="str">
        <f t="shared" si="3"/>
        <v>John Calvin Christian</v>
      </c>
    </row>
    <row r="23" spans="1:9" x14ac:dyDescent="0.25">
      <c r="A23">
        <v>20</v>
      </c>
      <c r="B23" t="s">
        <v>1075</v>
      </c>
      <c r="C23">
        <v>80</v>
      </c>
      <c r="D23" t="str">
        <f>"Owen"</f>
        <v>Owen</v>
      </c>
      <c r="E23" t="str">
        <f>"Harvey"</f>
        <v>Harvey</v>
      </c>
      <c r="F23" t="str">
        <f t="shared" si="0"/>
        <v>Abbotsford Christian School</v>
      </c>
    </row>
    <row r="24" spans="1:9" x14ac:dyDescent="0.25">
      <c r="A24">
        <v>21</v>
      </c>
      <c r="B24" t="s">
        <v>1076</v>
      </c>
      <c r="C24">
        <v>301</v>
      </c>
      <c r="D24" t="str">
        <f>"Jackson"</f>
        <v>Jackson</v>
      </c>
      <c r="E24" t="str">
        <f>"Thiessen"</f>
        <v>Thiessen</v>
      </c>
      <c r="F24" t="str">
        <f t="shared" si="2"/>
        <v>Cornerstone Christian School</v>
      </c>
    </row>
    <row r="25" spans="1:9" x14ac:dyDescent="0.25">
      <c r="A25">
        <v>22</v>
      </c>
      <c r="B25" t="s">
        <v>1077</v>
      </c>
      <c r="C25" s="1">
        <v>82</v>
      </c>
      <c r="D25" s="1" t="str">
        <f>"Daniel"</f>
        <v>Daniel</v>
      </c>
      <c r="E25" s="1" t="str">
        <f>"Filiushyna"</f>
        <v>Filiushyna</v>
      </c>
      <c r="F25" s="1" t="str">
        <f t="shared" ref="F25" si="4">"Abbotsford Christian School"</f>
        <v>Abbotsford Christian School</v>
      </c>
      <c r="G25" s="1"/>
      <c r="H25" s="1"/>
      <c r="I25" s="1"/>
    </row>
    <row r="26" spans="1:9" x14ac:dyDescent="0.25">
      <c r="A26">
        <v>23</v>
      </c>
      <c r="B26" t="s">
        <v>1078</v>
      </c>
      <c r="C26">
        <v>81</v>
      </c>
      <c r="D26" t="str">
        <f>"Jack"</f>
        <v>Jack</v>
      </c>
      <c r="E26" t="str">
        <f>"Gola"</f>
        <v>Gola</v>
      </c>
      <c r="F26" t="str">
        <f t="shared" si="0"/>
        <v>Abbotsford Christian School</v>
      </c>
    </row>
    <row r="27" spans="1:9" x14ac:dyDescent="0.25">
      <c r="A27">
        <v>24</v>
      </c>
      <c r="B27" t="s">
        <v>1079</v>
      </c>
      <c r="C27">
        <v>366</v>
      </c>
      <c r="D27" t="str">
        <f>"Ethan"</f>
        <v>Ethan</v>
      </c>
      <c r="E27" t="str">
        <f>"Schoof"</f>
        <v>Schoof</v>
      </c>
      <c r="F27" t="str">
        <f t="shared" si="3"/>
        <v>John Calvin Christian</v>
      </c>
    </row>
    <row r="28" spans="1:9" x14ac:dyDescent="0.25">
      <c r="A28">
        <v>25</v>
      </c>
      <c r="B28" t="s">
        <v>1080</v>
      </c>
      <c r="C28">
        <v>582</v>
      </c>
      <c r="D28" t="s">
        <v>428</v>
      </c>
      <c r="E28" t="s">
        <v>345</v>
      </c>
      <c r="F28" t="s">
        <v>105</v>
      </c>
    </row>
    <row r="29" spans="1:9" x14ac:dyDescent="0.25">
      <c r="A29">
        <v>26</v>
      </c>
      <c r="B29" t="s">
        <v>1081</v>
      </c>
      <c r="C29">
        <v>476</v>
      </c>
      <c r="D29" t="str">
        <f>"Wren"</f>
        <v>Wren</v>
      </c>
      <c r="E29" t="str">
        <f>"Siemens"</f>
        <v>Siemens</v>
      </c>
      <c r="F29" t="str">
        <f>"Unattached British Columbia"</f>
        <v>Unattached British Columbia</v>
      </c>
    </row>
    <row r="30" spans="1:9" x14ac:dyDescent="0.25">
      <c r="A30">
        <v>27</v>
      </c>
      <c r="B30" t="s">
        <v>1082</v>
      </c>
      <c r="C30">
        <v>572</v>
      </c>
      <c r="D30" t="s">
        <v>417</v>
      </c>
      <c r="E30" t="s">
        <v>418</v>
      </c>
      <c r="F30" t="s">
        <v>105</v>
      </c>
    </row>
    <row r="31" spans="1:9" x14ac:dyDescent="0.25">
      <c r="A31">
        <v>28</v>
      </c>
      <c r="B31" t="s">
        <v>1083</v>
      </c>
      <c r="C31">
        <v>577</v>
      </c>
      <c r="D31" t="s">
        <v>424</v>
      </c>
      <c r="E31" t="s">
        <v>256</v>
      </c>
      <c r="F31" t="s">
        <v>105</v>
      </c>
    </row>
    <row r="32" spans="1:9" x14ac:dyDescent="0.25">
      <c r="A32">
        <v>29</v>
      </c>
      <c r="B32" t="s">
        <v>1084</v>
      </c>
      <c r="C32">
        <v>134</v>
      </c>
      <c r="D32" t="s">
        <v>381</v>
      </c>
      <c r="E32" t="s">
        <v>382</v>
      </c>
      <c r="F32" t="s">
        <v>28</v>
      </c>
    </row>
    <row r="33" spans="1:6" x14ac:dyDescent="0.25">
      <c r="A33">
        <v>30</v>
      </c>
      <c r="B33" t="s">
        <v>1085</v>
      </c>
      <c r="C33">
        <v>329</v>
      </c>
      <c r="D33" t="s">
        <v>400</v>
      </c>
      <c r="E33" t="s">
        <v>63</v>
      </c>
      <c r="F33" t="s">
        <v>68</v>
      </c>
    </row>
    <row r="34" spans="1:6" x14ac:dyDescent="0.25">
      <c r="A34">
        <v>31</v>
      </c>
      <c r="B34" t="s">
        <v>1086</v>
      </c>
      <c r="C34">
        <v>297</v>
      </c>
      <c r="D34" t="str">
        <f>"Robert"</f>
        <v>Robert</v>
      </c>
      <c r="E34" t="str">
        <f>"Montgomery"</f>
        <v>Montgomery</v>
      </c>
      <c r="F34" t="str">
        <f t="shared" si="2"/>
        <v>Cornerstone Christian School</v>
      </c>
    </row>
    <row r="35" spans="1:6" x14ac:dyDescent="0.25">
      <c r="A35">
        <v>32</v>
      </c>
      <c r="B35" t="s">
        <v>1087</v>
      </c>
      <c r="C35">
        <v>361</v>
      </c>
      <c r="D35" t="str">
        <f>"Carter"</f>
        <v>Carter</v>
      </c>
      <c r="E35" t="str">
        <f>"Binnendyk"</f>
        <v>Binnendyk</v>
      </c>
      <c r="F35" t="str">
        <f t="shared" si="3"/>
        <v>John Calvin Christian</v>
      </c>
    </row>
    <row r="36" spans="1:6" x14ac:dyDescent="0.25">
      <c r="A36">
        <v>33</v>
      </c>
      <c r="B36" t="s">
        <v>1088</v>
      </c>
      <c r="C36">
        <v>364</v>
      </c>
      <c r="D36" t="str">
        <f>"Hudson"</f>
        <v>Hudson</v>
      </c>
      <c r="E36" t="str">
        <f>"Louwerse"</f>
        <v>Louwerse</v>
      </c>
      <c r="F36" t="str">
        <f t="shared" si="3"/>
        <v>John Calvin Christian</v>
      </c>
    </row>
    <row r="37" spans="1:6" x14ac:dyDescent="0.25">
      <c r="A37">
        <v>34</v>
      </c>
      <c r="B37" t="s">
        <v>1089</v>
      </c>
      <c r="C37">
        <v>407</v>
      </c>
      <c r="D37" t="s">
        <v>411</v>
      </c>
      <c r="E37" t="s">
        <v>65</v>
      </c>
      <c r="F37" t="s">
        <v>85</v>
      </c>
    </row>
    <row r="38" spans="1:6" x14ac:dyDescent="0.25">
      <c r="A38">
        <v>35</v>
      </c>
      <c r="B38" t="s">
        <v>1090</v>
      </c>
      <c r="C38">
        <v>411</v>
      </c>
      <c r="D38" t="s">
        <v>413</v>
      </c>
      <c r="E38" t="s">
        <v>74</v>
      </c>
      <c r="F38" t="s">
        <v>85</v>
      </c>
    </row>
    <row r="39" spans="1:6" x14ac:dyDescent="0.25">
      <c r="A39">
        <v>36</v>
      </c>
      <c r="B39" t="s">
        <v>1091</v>
      </c>
      <c r="C39">
        <v>579</v>
      </c>
      <c r="D39" t="s">
        <v>425</v>
      </c>
      <c r="E39" t="s">
        <v>426</v>
      </c>
      <c r="F39" t="s">
        <v>105</v>
      </c>
    </row>
    <row r="40" spans="1:6" x14ac:dyDescent="0.25">
      <c r="A40">
        <v>37</v>
      </c>
      <c r="B40" t="s">
        <v>1092</v>
      </c>
      <c r="C40">
        <v>125</v>
      </c>
      <c r="D40" t="s">
        <v>372</v>
      </c>
      <c r="E40" t="s">
        <v>87</v>
      </c>
      <c r="F40" t="s">
        <v>28</v>
      </c>
    </row>
    <row r="41" spans="1:6" x14ac:dyDescent="0.25">
      <c r="A41">
        <v>38</v>
      </c>
      <c r="B41" t="s">
        <v>1093</v>
      </c>
      <c r="C41">
        <v>573</v>
      </c>
      <c r="D41" t="s">
        <v>419</v>
      </c>
      <c r="E41" t="s">
        <v>145</v>
      </c>
      <c r="F41" t="s">
        <v>105</v>
      </c>
    </row>
    <row r="42" spans="1:6" x14ac:dyDescent="0.25">
      <c r="A42">
        <v>39</v>
      </c>
      <c r="B42" t="s">
        <v>1094</v>
      </c>
      <c r="C42">
        <v>149</v>
      </c>
      <c r="D42" t="s">
        <v>388</v>
      </c>
      <c r="E42" t="s">
        <v>389</v>
      </c>
      <c r="F42" t="s">
        <v>28</v>
      </c>
    </row>
    <row r="43" spans="1:6" x14ac:dyDescent="0.25">
      <c r="A43">
        <v>40</v>
      </c>
      <c r="B43" t="s">
        <v>1095</v>
      </c>
      <c r="C43">
        <v>123</v>
      </c>
      <c r="D43" t="s">
        <v>368</v>
      </c>
      <c r="E43" t="s">
        <v>369</v>
      </c>
      <c r="F43" t="s">
        <v>28</v>
      </c>
    </row>
    <row r="44" spans="1:6" x14ac:dyDescent="0.25">
      <c r="A44">
        <v>41</v>
      </c>
      <c r="B44" t="s">
        <v>1096</v>
      </c>
      <c r="C44">
        <v>398</v>
      </c>
      <c r="D44" t="s">
        <v>403</v>
      </c>
      <c r="E44" t="s">
        <v>404</v>
      </c>
      <c r="F44" t="s">
        <v>85</v>
      </c>
    </row>
    <row r="45" spans="1:6" x14ac:dyDescent="0.25">
      <c r="A45">
        <v>42</v>
      </c>
      <c r="B45" t="s">
        <v>1097</v>
      </c>
      <c r="C45">
        <v>598</v>
      </c>
      <c r="D45" t="s">
        <v>303</v>
      </c>
      <c r="E45" t="s">
        <v>306</v>
      </c>
      <c r="F45" t="s">
        <v>59</v>
      </c>
    </row>
    <row r="46" spans="1:6" x14ac:dyDescent="0.25">
      <c r="A46">
        <v>43</v>
      </c>
      <c r="B46" t="s">
        <v>1098</v>
      </c>
      <c r="C46">
        <v>232</v>
      </c>
      <c r="D46" t="s">
        <v>391</v>
      </c>
      <c r="E46" t="s">
        <v>392</v>
      </c>
      <c r="F46" t="s">
        <v>37</v>
      </c>
    </row>
    <row r="47" spans="1:6" x14ac:dyDescent="0.25">
      <c r="A47">
        <v>44</v>
      </c>
      <c r="B47" t="s">
        <v>1099</v>
      </c>
      <c r="C47">
        <v>322</v>
      </c>
      <c r="D47" t="s">
        <v>397</v>
      </c>
      <c r="E47" t="s">
        <v>398</v>
      </c>
      <c r="F47" t="s">
        <v>59</v>
      </c>
    </row>
    <row r="48" spans="1:6" x14ac:dyDescent="0.25">
      <c r="A48">
        <v>45</v>
      </c>
      <c r="B48" t="s">
        <v>1100</v>
      </c>
      <c r="C48">
        <v>321</v>
      </c>
      <c r="D48" t="s">
        <v>396</v>
      </c>
      <c r="E48" t="s">
        <v>63</v>
      </c>
      <c r="F48" t="s">
        <v>59</v>
      </c>
    </row>
    <row r="49" spans="1:6" x14ac:dyDescent="0.25">
      <c r="A49">
        <v>46</v>
      </c>
      <c r="B49" t="s">
        <v>1101</v>
      </c>
      <c r="C49">
        <v>608</v>
      </c>
      <c r="D49" t="s">
        <v>1054</v>
      </c>
      <c r="E49" t="s">
        <v>419</v>
      </c>
      <c r="F49" t="s">
        <v>1055</v>
      </c>
    </row>
    <row r="50" spans="1:6" x14ac:dyDescent="0.25">
      <c r="A50">
        <v>47</v>
      </c>
      <c r="B50" t="s">
        <v>1102</v>
      </c>
      <c r="C50">
        <v>400</v>
      </c>
      <c r="D50" t="s">
        <v>405</v>
      </c>
      <c r="E50" t="s">
        <v>406</v>
      </c>
      <c r="F50" t="s">
        <v>85</v>
      </c>
    </row>
    <row r="51" spans="1:6" x14ac:dyDescent="0.25">
      <c r="A51">
        <v>48</v>
      </c>
      <c r="B51" t="s">
        <v>1103</v>
      </c>
      <c r="C51">
        <v>130</v>
      </c>
      <c r="D51" t="s">
        <v>375</v>
      </c>
      <c r="E51" t="s">
        <v>376</v>
      </c>
      <c r="F51" t="s">
        <v>28</v>
      </c>
    </row>
    <row r="52" spans="1:6" x14ac:dyDescent="0.25">
      <c r="A52">
        <v>49</v>
      </c>
      <c r="B52" t="s">
        <v>1104</v>
      </c>
      <c r="C52">
        <v>408</v>
      </c>
      <c r="D52" t="s">
        <v>412</v>
      </c>
      <c r="E52" t="s">
        <v>65</v>
      </c>
      <c r="F52" t="s">
        <v>85</v>
      </c>
    </row>
    <row r="53" spans="1:6" x14ac:dyDescent="0.25">
      <c r="A53">
        <v>50</v>
      </c>
      <c r="B53" t="s">
        <v>1105</v>
      </c>
      <c r="C53">
        <v>402</v>
      </c>
      <c r="D53" t="s">
        <v>409</v>
      </c>
      <c r="E53" t="s">
        <v>410</v>
      </c>
      <c r="F53" t="s">
        <v>85</v>
      </c>
    </row>
    <row r="54" spans="1:6" x14ac:dyDescent="0.25">
      <c r="A54">
        <v>51</v>
      </c>
      <c r="B54" t="s">
        <v>1106</v>
      </c>
      <c r="C54">
        <v>296</v>
      </c>
      <c r="D54" t="str">
        <f>"Denver"</f>
        <v>Denver</v>
      </c>
      <c r="E54" t="str">
        <f>"Seymour"</f>
        <v>Seymour</v>
      </c>
      <c r="F54" t="str">
        <f t="shared" si="2"/>
        <v>Cornerstone Christian School</v>
      </c>
    </row>
    <row r="56" spans="1:6" x14ac:dyDescent="0.25">
      <c r="A56" t="s">
        <v>220</v>
      </c>
    </row>
    <row r="57" spans="1:6" x14ac:dyDescent="0.25">
      <c r="A57">
        <v>78</v>
      </c>
      <c r="B57" t="str">
        <f>"Samuel"</f>
        <v>Samuel</v>
      </c>
      <c r="C57" t="str">
        <f>"Kong"</f>
        <v>Kong</v>
      </c>
      <c r="D57" t="str">
        <f t="shared" si="0"/>
        <v>Abbotsford Christian School</v>
      </c>
    </row>
    <row r="58" spans="1:6" x14ac:dyDescent="0.25">
      <c r="A58">
        <v>82</v>
      </c>
      <c r="B58" t="str">
        <f>"Daniel"</f>
        <v>Daniel</v>
      </c>
      <c r="C58" t="str">
        <f>"Filiushyna"</f>
        <v>Filiushyna</v>
      </c>
      <c r="D58" t="str">
        <f t="shared" si="0"/>
        <v>Abbotsford Christian School</v>
      </c>
    </row>
    <row r="59" spans="1:6" x14ac:dyDescent="0.25">
      <c r="A59">
        <v>83</v>
      </c>
      <c r="B59" t="str">
        <f>"Eli"</f>
        <v>Eli</v>
      </c>
      <c r="C59" t="str">
        <f>"Delange"</f>
        <v>Delange</v>
      </c>
      <c r="D59" t="str">
        <f t="shared" si="0"/>
        <v>Abbotsford Christian School</v>
      </c>
    </row>
    <row r="60" spans="1:6" x14ac:dyDescent="0.25">
      <c r="A60">
        <v>84</v>
      </c>
      <c r="B60" t="str">
        <f>"Bennett"</f>
        <v>Bennett</v>
      </c>
      <c r="C60" t="str">
        <f>"De Haan"</f>
        <v>De Haan</v>
      </c>
      <c r="D60" t="str">
        <f t="shared" si="0"/>
        <v>Abbotsford Christian School</v>
      </c>
    </row>
    <row r="61" spans="1:6" x14ac:dyDescent="0.25">
      <c r="A61">
        <v>126</v>
      </c>
      <c r="B61" t="s">
        <v>373</v>
      </c>
      <c r="C61" t="s">
        <v>374</v>
      </c>
      <c r="D61" t="s">
        <v>28</v>
      </c>
    </row>
    <row r="62" spans="1:6" x14ac:dyDescent="0.25">
      <c r="A62">
        <v>141</v>
      </c>
      <c r="B62" t="s">
        <v>384</v>
      </c>
      <c r="C62" t="s">
        <v>385</v>
      </c>
      <c r="D62" t="s">
        <v>28</v>
      </c>
    </row>
    <row r="63" spans="1:6" x14ac:dyDescent="0.25">
      <c r="A63">
        <v>528</v>
      </c>
      <c r="B63" t="s">
        <v>394</v>
      </c>
      <c r="C63" t="s">
        <v>395</v>
      </c>
      <c r="D63" t="s">
        <v>37</v>
      </c>
    </row>
    <row r="64" spans="1:6" x14ac:dyDescent="0.25">
      <c r="A64">
        <v>576</v>
      </c>
      <c r="B64" t="s">
        <v>422</v>
      </c>
      <c r="C64" t="s">
        <v>423</v>
      </c>
      <c r="D64" t="s">
        <v>105</v>
      </c>
    </row>
    <row r="65" spans="1:4" x14ac:dyDescent="0.25">
      <c r="A65">
        <v>131</v>
      </c>
      <c r="B65" t="s">
        <v>377</v>
      </c>
      <c r="C65" t="s">
        <v>378</v>
      </c>
      <c r="D65" t="s">
        <v>28</v>
      </c>
    </row>
    <row r="66" spans="1:4" x14ac:dyDescent="0.25">
      <c r="A66">
        <v>136</v>
      </c>
      <c r="B66" t="s">
        <v>383</v>
      </c>
      <c r="C66" t="s">
        <v>145</v>
      </c>
      <c r="D66" t="s">
        <v>28</v>
      </c>
    </row>
    <row r="67" spans="1:4" x14ac:dyDescent="0.25">
      <c r="A67">
        <v>124</v>
      </c>
      <c r="B67" t="s">
        <v>370</v>
      </c>
      <c r="C67" t="s">
        <v>371</v>
      </c>
      <c r="D67" t="s">
        <v>28</v>
      </c>
    </row>
    <row r="68" spans="1:4" x14ac:dyDescent="0.25">
      <c r="A68">
        <v>414</v>
      </c>
      <c r="B68" t="s">
        <v>416</v>
      </c>
      <c r="C68" t="s">
        <v>290</v>
      </c>
      <c r="D68" t="s">
        <v>85</v>
      </c>
    </row>
    <row r="69" spans="1:4" x14ac:dyDescent="0.25">
      <c r="A69">
        <v>77</v>
      </c>
      <c r="B69" t="str">
        <f>"Peter"</f>
        <v>Peter</v>
      </c>
      <c r="C69" t="str">
        <f>"Van Belle"</f>
        <v>Van Belle</v>
      </c>
      <c r="D69" t="str">
        <f t="shared" si="0"/>
        <v>Abbotsford Christian School</v>
      </c>
    </row>
    <row r="70" spans="1:4" x14ac:dyDescent="0.25">
      <c r="A70">
        <v>413</v>
      </c>
      <c r="B70" t="s">
        <v>414</v>
      </c>
      <c r="C70" t="s">
        <v>415</v>
      </c>
      <c r="D70" t="s">
        <v>85</v>
      </c>
    </row>
    <row r="71" spans="1:4" x14ac:dyDescent="0.25">
      <c r="A71">
        <v>152</v>
      </c>
      <c r="B71" t="s">
        <v>267</v>
      </c>
      <c r="C71" t="s">
        <v>390</v>
      </c>
      <c r="D71" t="s">
        <v>28</v>
      </c>
    </row>
    <row r="72" spans="1:4" x14ac:dyDescent="0.25">
      <c r="A72">
        <v>401</v>
      </c>
      <c r="B72" t="s">
        <v>407</v>
      </c>
      <c r="C72" t="s">
        <v>408</v>
      </c>
      <c r="D72" t="s">
        <v>85</v>
      </c>
    </row>
    <row r="73" spans="1:4" x14ac:dyDescent="0.25">
      <c r="A73">
        <v>240</v>
      </c>
      <c r="B73" t="s">
        <v>393</v>
      </c>
      <c r="C73" t="s">
        <v>87</v>
      </c>
      <c r="D73" t="s">
        <v>37</v>
      </c>
    </row>
    <row r="74" spans="1:4" x14ac:dyDescent="0.25">
      <c r="A74">
        <v>406</v>
      </c>
      <c r="B74" t="s">
        <v>411</v>
      </c>
      <c r="C74" t="s">
        <v>65</v>
      </c>
      <c r="D74" t="s">
        <v>85</v>
      </c>
    </row>
    <row r="75" spans="1:4" x14ac:dyDescent="0.25">
      <c r="A75">
        <v>343</v>
      </c>
      <c r="B75" t="s">
        <v>402</v>
      </c>
      <c r="C75" t="s">
        <v>43</v>
      </c>
      <c r="D75" t="s">
        <v>68</v>
      </c>
    </row>
    <row r="76" spans="1:4" x14ac:dyDescent="0.25">
      <c r="A76">
        <v>324</v>
      </c>
      <c r="B76" t="s">
        <v>399</v>
      </c>
      <c r="C76" t="s">
        <v>296</v>
      </c>
      <c r="D76" t="s">
        <v>59</v>
      </c>
    </row>
    <row r="77" spans="1:4" x14ac:dyDescent="0.25">
      <c r="A77">
        <v>298</v>
      </c>
      <c r="B77" t="str">
        <f>"Kian"</f>
        <v>Kian</v>
      </c>
      <c r="C77" t="str">
        <f>"Kussmann"</f>
        <v>Kussmann</v>
      </c>
      <c r="D77" t="str">
        <f t="shared" si="2"/>
        <v>Cornerstone Christian School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9" zoomScale="124" zoomScaleNormal="124" workbookViewId="0"/>
  </sheetViews>
  <sheetFormatPr defaultRowHeight="15" x14ac:dyDescent="0.25"/>
  <cols>
    <col min="4" max="4" width="11" bestFit="1" customWidth="1"/>
    <col min="5" max="5" width="14.28515625" bestFit="1" customWidth="1"/>
  </cols>
  <sheetData>
    <row r="1" spans="1:8" x14ac:dyDescent="0.25">
      <c r="A1" t="s">
        <v>927</v>
      </c>
    </row>
    <row r="2" spans="1:8" x14ac:dyDescent="0.25">
      <c r="A2" t="s">
        <v>630</v>
      </c>
    </row>
    <row r="3" spans="1:8" x14ac:dyDescent="0.25">
      <c r="A3" t="s">
        <v>127</v>
      </c>
      <c r="B3" t="s">
        <v>126</v>
      </c>
      <c r="C3" t="s">
        <v>128</v>
      </c>
      <c r="D3" t="s">
        <v>129</v>
      </c>
      <c r="F3" t="s">
        <v>130</v>
      </c>
    </row>
    <row r="4" spans="1:8" x14ac:dyDescent="0.25">
      <c r="A4">
        <v>1</v>
      </c>
      <c r="B4" t="s">
        <v>1107</v>
      </c>
      <c r="C4">
        <v>107</v>
      </c>
      <c r="D4" t="s">
        <v>429</v>
      </c>
      <c r="E4" t="s">
        <v>430</v>
      </c>
      <c r="F4" t="s">
        <v>1108</v>
      </c>
      <c r="G4" t="s">
        <v>1109</v>
      </c>
      <c r="H4" t="s">
        <v>431</v>
      </c>
    </row>
    <row r="5" spans="1:8" x14ac:dyDescent="0.25">
      <c r="A5">
        <v>2</v>
      </c>
      <c r="B5" t="s">
        <v>771</v>
      </c>
      <c r="C5">
        <v>162</v>
      </c>
      <c r="D5" t="s">
        <v>114</v>
      </c>
      <c r="E5" t="s">
        <v>471</v>
      </c>
      <c r="F5" t="s">
        <v>1108</v>
      </c>
      <c r="G5" t="s">
        <v>1109</v>
      </c>
      <c r="H5" t="s">
        <v>470</v>
      </c>
    </row>
    <row r="6" spans="1:8" x14ac:dyDescent="0.25">
      <c r="A6">
        <v>3</v>
      </c>
      <c r="B6" t="s">
        <v>1110</v>
      </c>
      <c r="C6">
        <v>378</v>
      </c>
      <c r="D6" t="s">
        <v>561</v>
      </c>
      <c r="E6" t="s">
        <v>562</v>
      </c>
      <c r="F6" t="s">
        <v>1108</v>
      </c>
      <c r="G6" t="s">
        <v>1109</v>
      </c>
      <c r="H6" t="s">
        <v>563</v>
      </c>
    </row>
    <row r="7" spans="1:8" x14ac:dyDescent="0.25">
      <c r="A7">
        <v>4</v>
      </c>
      <c r="B7" t="s">
        <v>1111</v>
      </c>
      <c r="C7">
        <v>74</v>
      </c>
      <c r="D7" t="s">
        <v>449</v>
      </c>
      <c r="E7" t="s">
        <v>450</v>
      </c>
      <c r="F7" t="s">
        <v>1108</v>
      </c>
      <c r="G7" t="s">
        <v>1109</v>
      </c>
      <c r="H7" t="s">
        <v>137</v>
      </c>
    </row>
    <row r="8" spans="1:8" x14ac:dyDescent="0.25">
      <c r="A8">
        <v>5</v>
      </c>
      <c r="B8" t="s">
        <v>1112</v>
      </c>
      <c r="C8">
        <v>445</v>
      </c>
      <c r="D8" t="s">
        <v>579</v>
      </c>
      <c r="E8" t="s">
        <v>580</v>
      </c>
      <c r="F8" t="s">
        <v>1108</v>
      </c>
      <c r="G8" t="s">
        <v>1109</v>
      </c>
      <c r="H8" t="s">
        <v>572</v>
      </c>
    </row>
    <row r="9" spans="1:8" x14ac:dyDescent="0.25">
      <c r="A9">
        <v>6</v>
      </c>
      <c r="B9" t="s">
        <v>1113</v>
      </c>
      <c r="C9">
        <v>225</v>
      </c>
      <c r="D9" t="str">
        <f>"Elliotte"</f>
        <v>Elliotte</v>
      </c>
      <c r="E9" t="str">
        <f>"Vandermeer"</f>
        <v>Vandermeer</v>
      </c>
      <c r="F9" t="s">
        <v>1108</v>
      </c>
      <c r="G9" t="str">
        <f>"Grade 6"</f>
        <v>Grade 6</v>
      </c>
      <c r="H9" t="str">
        <f>"Clayburn Middle School"</f>
        <v>Clayburn Middle School</v>
      </c>
    </row>
    <row r="10" spans="1:8" x14ac:dyDescent="0.25">
      <c r="A10">
        <v>7</v>
      </c>
      <c r="B10" t="s">
        <v>1114</v>
      </c>
      <c r="C10">
        <v>205</v>
      </c>
      <c r="D10" t="s">
        <v>505</v>
      </c>
      <c r="E10" t="s">
        <v>506</v>
      </c>
      <c r="F10" t="s">
        <v>1108</v>
      </c>
      <c r="G10" t="s">
        <v>1109</v>
      </c>
      <c r="H10" t="s">
        <v>498</v>
      </c>
    </row>
    <row r="11" spans="1:8" x14ac:dyDescent="0.25">
      <c r="A11">
        <v>8</v>
      </c>
      <c r="B11" t="s">
        <v>1115</v>
      </c>
      <c r="C11">
        <v>169</v>
      </c>
      <c r="D11" t="s">
        <v>474</v>
      </c>
      <c r="E11" t="s">
        <v>475</v>
      </c>
      <c r="F11" t="s">
        <v>1108</v>
      </c>
      <c r="G11" t="s">
        <v>1109</v>
      </c>
      <c r="H11" t="s">
        <v>470</v>
      </c>
    </row>
    <row r="12" spans="1:8" x14ac:dyDescent="0.25">
      <c r="A12">
        <v>9</v>
      </c>
      <c r="B12" t="s">
        <v>1116</v>
      </c>
      <c r="C12">
        <v>435</v>
      </c>
      <c r="D12" t="s">
        <v>571</v>
      </c>
      <c r="E12" t="s">
        <v>366</v>
      </c>
      <c r="F12" t="s">
        <v>1108</v>
      </c>
      <c r="G12" t="s">
        <v>1109</v>
      </c>
      <c r="H12" t="s">
        <v>572</v>
      </c>
    </row>
    <row r="13" spans="1:8" x14ac:dyDescent="0.25">
      <c r="A13">
        <v>10</v>
      </c>
      <c r="B13" t="s">
        <v>1117</v>
      </c>
      <c r="C13">
        <v>436</v>
      </c>
      <c r="D13" t="s">
        <v>573</v>
      </c>
      <c r="E13" t="s">
        <v>574</v>
      </c>
      <c r="F13" t="s">
        <v>1108</v>
      </c>
      <c r="G13" t="s">
        <v>1109</v>
      </c>
      <c r="H13" t="s">
        <v>572</v>
      </c>
    </row>
    <row r="14" spans="1:8" x14ac:dyDescent="0.25">
      <c r="A14">
        <v>11</v>
      </c>
      <c r="B14" t="s">
        <v>629</v>
      </c>
      <c r="C14">
        <v>483</v>
      </c>
      <c r="D14" t="s">
        <v>594</v>
      </c>
      <c r="E14" t="s">
        <v>595</v>
      </c>
      <c r="F14" t="s">
        <v>1108</v>
      </c>
      <c r="G14" t="s">
        <v>1109</v>
      </c>
      <c r="H14" t="s">
        <v>596</v>
      </c>
    </row>
    <row r="15" spans="1:8" x14ac:dyDescent="0.25">
      <c r="A15">
        <v>12</v>
      </c>
      <c r="B15" t="s">
        <v>1118</v>
      </c>
      <c r="C15">
        <v>380</v>
      </c>
      <c r="D15" t="s">
        <v>476</v>
      </c>
      <c r="E15" t="s">
        <v>566</v>
      </c>
      <c r="F15" t="s">
        <v>1108</v>
      </c>
      <c r="G15" t="s">
        <v>1109</v>
      </c>
      <c r="H15" t="s">
        <v>563</v>
      </c>
    </row>
    <row r="16" spans="1:8" x14ac:dyDescent="0.25">
      <c r="A16">
        <v>13</v>
      </c>
      <c r="B16" t="s">
        <v>1119</v>
      </c>
      <c r="C16">
        <v>442</v>
      </c>
      <c r="D16" t="s">
        <v>576</v>
      </c>
      <c r="E16" t="s">
        <v>577</v>
      </c>
      <c r="F16" t="s">
        <v>1108</v>
      </c>
      <c r="G16" t="s">
        <v>1109</v>
      </c>
      <c r="H16" t="s">
        <v>572</v>
      </c>
    </row>
    <row r="17" spans="1:8" x14ac:dyDescent="0.25">
      <c r="A17">
        <v>14</v>
      </c>
      <c r="B17" t="s">
        <v>1120</v>
      </c>
      <c r="C17">
        <v>200</v>
      </c>
      <c r="D17" t="s">
        <v>13</v>
      </c>
      <c r="E17" t="s">
        <v>501</v>
      </c>
      <c r="F17" t="s">
        <v>1108</v>
      </c>
      <c r="G17" t="s">
        <v>1109</v>
      </c>
      <c r="H17" t="s">
        <v>498</v>
      </c>
    </row>
    <row r="18" spans="1:8" x14ac:dyDescent="0.25">
      <c r="A18">
        <v>15</v>
      </c>
      <c r="B18" t="s">
        <v>1121</v>
      </c>
      <c r="C18">
        <v>70</v>
      </c>
      <c r="D18" t="s">
        <v>444</v>
      </c>
      <c r="E18" t="s">
        <v>445</v>
      </c>
      <c r="F18" t="s">
        <v>1108</v>
      </c>
      <c r="G18" t="s">
        <v>1109</v>
      </c>
      <c r="H18" t="s">
        <v>137</v>
      </c>
    </row>
    <row r="19" spans="1:8" x14ac:dyDescent="0.25">
      <c r="A19">
        <v>16</v>
      </c>
      <c r="B19" t="s">
        <v>1122</v>
      </c>
      <c r="C19">
        <v>474</v>
      </c>
      <c r="D19" t="str">
        <f>"Hannah"</f>
        <v>Hannah</v>
      </c>
      <c r="E19" t="str">
        <f>"Booth"</f>
        <v>Booth</v>
      </c>
      <c r="F19" t="str">
        <f>"F"</f>
        <v>F</v>
      </c>
      <c r="G19" t="str">
        <f>"Grade 6"</f>
        <v>Grade 6</v>
      </c>
      <c r="H19" t="str">
        <f>"RCOA"</f>
        <v>RCOA</v>
      </c>
    </row>
    <row r="20" spans="1:8" x14ac:dyDescent="0.25">
      <c r="A20">
        <v>17</v>
      </c>
      <c r="B20" t="s">
        <v>1123</v>
      </c>
      <c r="C20">
        <v>75</v>
      </c>
      <c r="D20" t="s">
        <v>451</v>
      </c>
      <c r="E20" t="s">
        <v>452</v>
      </c>
      <c r="F20" t="s">
        <v>1108</v>
      </c>
      <c r="G20" t="s">
        <v>1109</v>
      </c>
      <c r="H20" t="s">
        <v>137</v>
      </c>
    </row>
    <row r="21" spans="1:8" x14ac:dyDescent="0.25">
      <c r="A21">
        <v>18</v>
      </c>
      <c r="B21" t="s">
        <v>1124</v>
      </c>
      <c r="C21">
        <v>215</v>
      </c>
      <c r="D21" t="s">
        <v>514</v>
      </c>
      <c r="E21" t="s">
        <v>184</v>
      </c>
      <c r="F21" t="s">
        <v>1108</v>
      </c>
      <c r="G21" t="s">
        <v>1109</v>
      </c>
      <c r="H21" t="s">
        <v>498</v>
      </c>
    </row>
    <row r="22" spans="1:8" x14ac:dyDescent="0.25">
      <c r="A22">
        <v>19</v>
      </c>
      <c r="B22" t="s">
        <v>1125</v>
      </c>
      <c r="C22">
        <v>193</v>
      </c>
      <c r="D22" t="s">
        <v>448</v>
      </c>
      <c r="E22" t="s">
        <v>497</v>
      </c>
      <c r="F22" t="s">
        <v>1108</v>
      </c>
      <c r="G22" t="s">
        <v>1109</v>
      </c>
      <c r="H22" t="s">
        <v>498</v>
      </c>
    </row>
    <row r="23" spans="1:8" x14ac:dyDescent="0.25">
      <c r="A23">
        <v>20</v>
      </c>
      <c r="B23" t="s">
        <v>1126</v>
      </c>
      <c r="C23">
        <v>487</v>
      </c>
      <c r="D23" t="s">
        <v>600</v>
      </c>
      <c r="E23" t="s">
        <v>601</v>
      </c>
      <c r="F23" t="s">
        <v>1108</v>
      </c>
      <c r="G23" t="s">
        <v>1109</v>
      </c>
      <c r="H23" t="s">
        <v>596</v>
      </c>
    </row>
    <row r="24" spans="1:8" x14ac:dyDescent="0.25">
      <c r="A24">
        <v>21</v>
      </c>
      <c r="B24" t="s">
        <v>1127</v>
      </c>
      <c r="C24">
        <v>521</v>
      </c>
      <c r="D24" t="s">
        <v>627</v>
      </c>
      <c r="E24" t="s">
        <v>628</v>
      </c>
      <c r="F24" t="s">
        <v>1108</v>
      </c>
      <c r="G24" t="s">
        <v>1109</v>
      </c>
      <c r="H24" t="s">
        <v>596</v>
      </c>
    </row>
    <row r="25" spans="1:8" x14ac:dyDescent="0.25">
      <c r="A25">
        <v>22</v>
      </c>
      <c r="B25" t="s">
        <v>1128</v>
      </c>
      <c r="C25">
        <v>379</v>
      </c>
      <c r="D25" t="s">
        <v>564</v>
      </c>
      <c r="E25" t="s">
        <v>565</v>
      </c>
      <c r="F25" t="s">
        <v>1108</v>
      </c>
      <c r="G25" t="s">
        <v>1109</v>
      </c>
      <c r="H25" t="s">
        <v>563</v>
      </c>
    </row>
    <row r="26" spans="1:8" x14ac:dyDescent="0.25">
      <c r="A26">
        <v>23</v>
      </c>
      <c r="B26" t="s">
        <v>1129</v>
      </c>
      <c r="C26">
        <v>486</v>
      </c>
      <c r="D26" t="s">
        <v>599</v>
      </c>
      <c r="E26" t="s">
        <v>345</v>
      </c>
      <c r="F26" t="s">
        <v>1108</v>
      </c>
      <c r="G26" t="s">
        <v>1109</v>
      </c>
      <c r="H26" t="s">
        <v>596</v>
      </c>
    </row>
    <row r="27" spans="1:8" x14ac:dyDescent="0.25">
      <c r="A27">
        <v>24</v>
      </c>
      <c r="B27" t="s">
        <v>1130</v>
      </c>
      <c r="C27">
        <v>488</v>
      </c>
      <c r="D27" t="s">
        <v>152</v>
      </c>
      <c r="E27" t="s">
        <v>602</v>
      </c>
      <c r="F27" t="s">
        <v>1108</v>
      </c>
      <c r="G27" t="s">
        <v>1109</v>
      </c>
      <c r="H27" t="s">
        <v>596</v>
      </c>
    </row>
    <row r="28" spans="1:8" x14ac:dyDescent="0.25">
      <c r="A28">
        <v>25</v>
      </c>
      <c r="B28" t="s">
        <v>1131</v>
      </c>
      <c r="C28">
        <v>600</v>
      </c>
      <c r="D28" t="s">
        <v>520</v>
      </c>
      <c r="E28" t="s">
        <v>521</v>
      </c>
      <c r="F28" t="s">
        <v>1108</v>
      </c>
      <c r="G28" t="s">
        <v>1109</v>
      </c>
      <c r="H28" t="s">
        <v>498</v>
      </c>
    </row>
    <row r="29" spans="1:8" x14ac:dyDescent="0.25">
      <c r="A29">
        <v>26</v>
      </c>
      <c r="B29" t="s">
        <v>1132</v>
      </c>
      <c r="C29">
        <v>444</v>
      </c>
      <c r="D29" t="s">
        <v>578</v>
      </c>
      <c r="E29" t="s">
        <v>341</v>
      </c>
      <c r="F29" t="s">
        <v>1108</v>
      </c>
      <c r="G29" t="s">
        <v>1109</v>
      </c>
      <c r="H29" t="s">
        <v>572</v>
      </c>
    </row>
    <row r="30" spans="1:8" x14ac:dyDescent="0.25">
      <c r="A30">
        <v>27</v>
      </c>
      <c r="B30" t="s">
        <v>1133</v>
      </c>
      <c r="C30">
        <v>174</v>
      </c>
      <c r="D30" t="s">
        <v>482</v>
      </c>
      <c r="E30" t="s">
        <v>265</v>
      </c>
      <c r="F30" t="s">
        <v>1108</v>
      </c>
      <c r="G30" t="s">
        <v>1109</v>
      </c>
      <c r="H30" t="s">
        <v>470</v>
      </c>
    </row>
    <row r="31" spans="1:8" x14ac:dyDescent="0.25">
      <c r="A31">
        <v>28</v>
      </c>
      <c r="B31" t="s">
        <v>1134</v>
      </c>
      <c r="C31">
        <v>437</v>
      </c>
      <c r="D31" t="s">
        <v>120</v>
      </c>
      <c r="E31" t="s">
        <v>575</v>
      </c>
      <c r="F31" t="s">
        <v>1108</v>
      </c>
      <c r="G31" t="s">
        <v>1109</v>
      </c>
      <c r="H31" t="s">
        <v>572</v>
      </c>
    </row>
    <row r="32" spans="1:8" x14ac:dyDescent="0.25">
      <c r="A32">
        <v>29</v>
      </c>
      <c r="B32" t="s">
        <v>1135</v>
      </c>
      <c r="C32">
        <v>73</v>
      </c>
      <c r="D32" t="s">
        <v>448</v>
      </c>
      <c r="E32" t="s">
        <v>166</v>
      </c>
      <c r="F32" t="s">
        <v>1108</v>
      </c>
      <c r="G32" t="s">
        <v>1109</v>
      </c>
      <c r="H32" t="s">
        <v>137</v>
      </c>
    </row>
    <row r="33" spans="1:8" x14ac:dyDescent="0.25">
      <c r="A33">
        <v>30</v>
      </c>
      <c r="B33" t="s">
        <v>1136</v>
      </c>
      <c r="C33">
        <v>194</v>
      </c>
      <c r="D33" t="s">
        <v>499</v>
      </c>
      <c r="E33" t="s">
        <v>500</v>
      </c>
      <c r="F33" t="s">
        <v>1108</v>
      </c>
      <c r="G33" t="s">
        <v>1109</v>
      </c>
      <c r="H33" t="s">
        <v>498</v>
      </c>
    </row>
    <row r="34" spans="1:8" x14ac:dyDescent="0.25">
      <c r="A34">
        <v>31</v>
      </c>
      <c r="B34" t="s">
        <v>1137</v>
      </c>
      <c r="C34">
        <v>214</v>
      </c>
      <c r="D34" t="s">
        <v>512</v>
      </c>
      <c r="E34" t="s">
        <v>513</v>
      </c>
      <c r="F34" t="s">
        <v>1108</v>
      </c>
      <c r="G34" t="s">
        <v>1109</v>
      </c>
      <c r="H34" t="s">
        <v>498</v>
      </c>
    </row>
    <row r="35" spans="1:8" x14ac:dyDescent="0.25">
      <c r="A35">
        <v>32</v>
      </c>
      <c r="B35" t="s">
        <v>1138</v>
      </c>
      <c r="C35">
        <v>485</v>
      </c>
      <c r="D35" t="s">
        <v>597</v>
      </c>
      <c r="E35" t="s">
        <v>598</v>
      </c>
      <c r="F35" t="s">
        <v>1108</v>
      </c>
      <c r="G35" t="s">
        <v>1109</v>
      </c>
      <c r="H35" t="s">
        <v>596</v>
      </c>
    </row>
    <row r="36" spans="1:8" x14ac:dyDescent="0.25">
      <c r="A36">
        <v>33</v>
      </c>
      <c r="B36" t="s">
        <v>1139</v>
      </c>
      <c r="C36">
        <v>161</v>
      </c>
      <c r="D36" t="s">
        <v>468</v>
      </c>
      <c r="E36" t="s">
        <v>469</v>
      </c>
      <c r="F36" t="s">
        <v>1108</v>
      </c>
      <c r="G36" t="s">
        <v>1109</v>
      </c>
      <c r="H36" t="s">
        <v>470</v>
      </c>
    </row>
    <row r="37" spans="1:8" x14ac:dyDescent="0.25">
      <c r="A37">
        <v>34</v>
      </c>
      <c r="B37" t="s">
        <v>1140</v>
      </c>
      <c r="C37">
        <v>284</v>
      </c>
      <c r="D37" t="s">
        <v>550</v>
      </c>
      <c r="E37" t="s">
        <v>302</v>
      </c>
      <c r="F37" t="s">
        <v>1108</v>
      </c>
      <c r="G37" t="s">
        <v>1109</v>
      </c>
      <c r="H37" t="s">
        <v>50</v>
      </c>
    </row>
    <row r="38" spans="1:8" x14ac:dyDescent="0.25">
      <c r="A38">
        <v>35</v>
      </c>
      <c r="B38" t="s">
        <v>1141</v>
      </c>
      <c r="C38">
        <v>71</v>
      </c>
      <c r="D38" t="s">
        <v>446</v>
      </c>
      <c r="E38" t="s">
        <v>299</v>
      </c>
      <c r="F38" t="s">
        <v>1108</v>
      </c>
      <c r="G38" t="s">
        <v>1109</v>
      </c>
      <c r="H38" t="s">
        <v>137</v>
      </c>
    </row>
    <row r="39" spans="1:8" x14ac:dyDescent="0.25">
      <c r="A39">
        <v>36</v>
      </c>
      <c r="B39" t="s">
        <v>1142</v>
      </c>
      <c r="C39">
        <v>170</v>
      </c>
      <c r="D39" t="s">
        <v>476</v>
      </c>
      <c r="E39" t="s">
        <v>477</v>
      </c>
      <c r="F39" t="s">
        <v>1108</v>
      </c>
      <c r="G39" t="s">
        <v>1109</v>
      </c>
      <c r="H39" t="s">
        <v>470</v>
      </c>
    </row>
    <row r="40" spans="1:8" x14ac:dyDescent="0.25">
      <c r="A40">
        <v>37</v>
      </c>
      <c r="B40" t="s">
        <v>1143</v>
      </c>
      <c r="C40">
        <v>208</v>
      </c>
      <c r="D40" t="s">
        <v>40</v>
      </c>
      <c r="E40" t="s">
        <v>509</v>
      </c>
      <c r="F40" t="s">
        <v>1108</v>
      </c>
      <c r="G40" t="s">
        <v>1109</v>
      </c>
      <c r="H40" t="s">
        <v>498</v>
      </c>
    </row>
    <row r="41" spans="1:8" x14ac:dyDescent="0.25">
      <c r="A41">
        <v>38</v>
      </c>
      <c r="B41" t="s">
        <v>1144</v>
      </c>
      <c r="C41">
        <v>68</v>
      </c>
      <c r="D41" t="s">
        <v>441</v>
      </c>
      <c r="E41" t="s">
        <v>442</v>
      </c>
      <c r="F41" t="s">
        <v>1108</v>
      </c>
      <c r="G41" t="s">
        <v>1109</v>
      </c>
      <c r="H41" t="s">
        <v>137</v>
      </c>
    </row>
    <row r="42" spans="1:8" x14ac:dyDescent="0.25">
      <c r="A42">
        <v>39</v>
      </c>
      <c r="B42" t="s">
        <v>1145</v>
      </c>
      <c r="C42">
        <v>72</v>
      </c>
      <c r="D42" t="s">
        <v>447</v>
      </c>
      <c r="E42" t="s">
        <v>260</v>
      </c>
      <c r="F42" t="s">
        <v>1108</v>
      </c>
      <c r="G42" t="s">
        <v>1109</v>
      </c>
      <c r="H42" t="s">
        <v>137</v>
      </c>
    </row>
    <row r="43" spans="1:8" x14ac:dyDescent="0.25">
      <c r="A43">
        <v>40</v>
      </c>
      <c r="B43" t="s">
        <v>1146</v>
      </c>
      <c r="C43">
        <v>449</v>
      </c>
      <c r="D43" t="s">
        <v>581</v>
      </c>
      <c r="E43" t="s">
        <v>582</v>
      </c>
      <c r="F43" t="s">
        <v>1108</v>
      </c>
      <c r="G43" t="s">
        <v>1109</v>
      </c>
      <c r="H43" t="s">
        <v>572</v>
      </c>
    </row>
    <row r="44" spans="1:8" x14ac:dyDescent="0.25">
      <c r="A44">
        <v>41</v>
      </c>
      <c r="B44" t="s">
        <v>1147</v>
      </c>
      <c r="C44">
        <v>67</v>
      </c>
      <c r="D44" t="s">
        <v>439</v>
      </c>
      <c r="E44" t="s">
        <v>440</v>
      </c>
      <c r="F44" t="s">
        <v>1108</v>
      </c>
      <c r="G44" t="s">
        <v>1109</v>
      </c>
      <c r="H44" t="s">
        <v>137</v>
      </c>
    </row>
    <row r="45" spans="1:8" x14ac:dyDescent="0.25">
      <c r="A45">
        <v>42</v>
      </c>
      <c r="B45" t="s">
        <v>1148</v>
      </c>
      <c r="C45">
        <v>69</v>
      </c>
      <c r="D45" t="s">
        <v>443</v>
      </c>
      <c r="E45" t="s">
        <v>347</v>
      </c>
      <c r="F45" t="s">
        <v>1108</v>
      </c>
      <c r="G45" t="s">
        <v>1109</v>
      </c>
      <c r="H45" t="s">
        <v>137</v>
      </c>
    </row>
    <row r="46" spans="1:8" x14ac:dyDescent="0.25">
      <c r="A46">
        <v>43</v>
      </c>
      <c r="B46" t="s">
        <v>1149</v>
      </c>
      <c r="C46">
        <v>183</v>
      </c>
      <c r="D46" t="s">
        <v>489</v>
      </c>
      <c r="E46" t="s">
        <v>490</v>
      </c>
      <c r="F46" t="s">
        <v>1108</v>
      </c>
      <c r="G46" t="s">
        <v>1109</v>
      </c>
      <c r="H46" t="s">
        <v>470</v>
      </c>
    </row>
    <row r="47" spans="1:8" x14ac:dyDescent="0.25">
      <c r="A47">
        <v>44</v>
      </c>
      <c r="B47" t="s">
        <v>1150</v>
      </c>
      <c r="C47">
        <v>210</v>
      </c>
      <c r="D47" t="s">
        <v>510</v>
      </c>
      <c r="E47" t="s">
        <v>511</v>
      </c>
      <c r="F47" t="s">
        <v>1108</v>
      </c>
      <c r="G47" t="s">
        <v>1109</v>
      </c>
      <c r="H47" t="s">
        <v>498</v>
      </c>
    </row>
    <row r="48" spans="1:8" x14ac:dyDescent="0.25">
      <c r="A48">
        <v>45</v>
      </c>
      <c r="B48" t="s">
        <v>1151</v>
      </c>
      <c r="C48">
        <v>204</v>
      </c>
      <c r="D48" t="s">
        <v>503</v>
      </c>
      <c r="E48" t="s">
        <v>504</v>
      </c>
      <c r="F48" t="s">
        <v>1108</v>
      </c>
      <c r="G48" t="s">
        <v>1109</v>
      </c>
      <c r="H48" t="s">
        <v>498</v>
      </c>
    </row>
    <row r="49" spans="1:8" x14ac:dyDescent="0.25">
      <c r="A49">
        <v>46</v>
      </c>
      <c r="B49" t="s">
        <v>1152</v>
      </c>
      <c r="C49">
        <v>110</v>
      </c>
      <c r="D49" t="s">
        <v>173</v>
      </c>
      <c r="E49" t="s">
        <v>434</v>
      </c>
      <c r="F49" t="s">
        <v>1108</v>
      </c>
      <c r="G49" t="s">
        <v>1109</v>
      </c>
      <c r="H49" t="s">
        <v>431</v>
      </c>
    </row>
    <row r="50" spans="1:8" x14ac:dyDescent="0.25">
      <c r="A50">
        <v>47</v>
      </c>
      <c r="B50" t="s">
        <v>1153</v>
      </c>
      <c r="C50">
        <v>187</v>
      </c>
      <c r="D50" t="s">
        <v>491</v>
      </c>
      <c r="E50" t="s">
        <v>63</v>
      </c>
      <c r="F50" t="s">
        <v>1108</v>
      </c>
      <c r="G50" t="s">
        <v>1109</v>
      </c>
      <c r="H50" t="s">
        <v>470</v>
      </c>
    </row>
    <row r="51" spans="1:8" x14ac:dyDescent="0.25">
      <c r="A51">
        <v>48</v>
      </c>
      <c r="B51" t="s">
        <v>1154</v>
      </c>
      <c r="C51">
        <v>283</v>
      </c>
      <c r="D51" t="s">
        <v>548</v>
      </c>
      <c r="E51" t="s">
        <v>549</v>
      </c>
      <c r="F51" t="s">
        <v>1108</v>
      </c>
      <c r="G51" t="s">
        <v>1109</v>
      </c>
      <c r="H51" t="s">
        <v>525</v>
      </c>
    </row>
    <row r="52" spans="1:8" x14ac:dyDescent="0.25">
      <c r="A52">
        <v>49</v>
      </c>
      <c r="B52" t="s">
        <v>1155</v>
      </c>
      <c r="C52">
        <v>108</v>
      </c>
      <c r="D52" t="s">
        <v>432</v>
      </c>
      <c r="E52" t="s">
        <v>433</v>
      </c>
      <c r="F52" t="s">
        <v>1108</v>
      </c>
      <c r="G52" t="s">
        <v>1109</v>
      </c>
      <c r="H52" t="s">
        <v>431</v>
      </c>
    </row>
    <row r="53" spans="1:8" x14ac:dyDescent="0.25">
      <c r="A53">
        <v>50</v>
      </c>
      <c r="B53" t="s">
        <v>1156</v>
      </c>
      <c r="C53">
        <v>190</v>
      </c>
      <c r="D53" t="s">
        <v>495</v>
      </c>
      <c r="E53" t="s">
        <v>496</v>
      </c>
      <c r="F53" t="s">
        <v>1108</v>
      </c>
      <c r="G53" t="s">
        <v>1109</v>
      </c>
      <c r="H53" t="s">
        <v>470</v>
      </c>
    </row>
    <row r="54" spans="1:8" x14ac:dyDescent="0.25">
      <c r="A54">
        <v>51</v>
      </c>
      <c r="B54" t="s">
        <v>1157</v>
      </c>
      <c r="C54">
        <v>273</v>
      </c>
      <c r="D54" t="s">
        <v>77</v>
      </c>
      <c r="E54" t="s">
        <v>545</v>
      </c>
      <c r="F54" t="s">
        <v>1108</v>
      </c>
      <c r="G54" t="s">
        <v>1109</v>
      </c>
      <c r="H54" t="s">
        <v>525</v>
      </c>
    </row>
    <row r="55" spans="1:8" x14ac:dyDescent="0.25">
      <c r="A55">
        <v>52</v>
      </c>
      <c r="B55" t="s">
        <v>1158</v>
      </c>
      <c r="C55">
        <v>266</v>
      </c>
      <c r="D55" t="s">
        <v>537</v>
      </c>
      <c r="E55" t="s">
        <v>538</v>
      </c>
      <c r="F55" t="s">
        <v>1108</v>
      </c>
      <c r="G55" t="s">
        <v>1109</v>
      </c>
      <c r="H55" t="s">
        <v>525</v>
      </c>
    </row>
    <row r="56" spans="1:8" x14ac:dyDescent="0.25">
      <c r="A56">
        <v>53</v>
      </c>
      <c r="B56" t="s">
        <v>1159</v>
      </c>
      <c r="C56">
        <v>282</v>
      </c>
      <c r="D56" t="s">
        <v>546</v>
      </c>
      <c r="E56" t="s">
        <v>547</v>
      </c>
      <c r="F56" t="s">
        <v>1108</v>
      </c>
      <c r="G56" t="s">
        <v>1109</v>
      </c>
      <c r="H56" t="s">
        <v>525</v>
      </c>
    </row>
    <row r="58" spans="1:8" x14ac:dyDescent="0.25">
      <c r="A58" t="s">
        <v>220</v>
      </c>
    </row>
    <row r="59" spans="1:8" x14ac:dyDescent="0.25">
      <c r="A59">
        <v>509</v>
      </c>
      <c r="B59" t="s">
        <v>615</v>
      </c>
      <c r="C59" t="s">
        <v>616</v>
      </c>
      <c r="D59" t="s">
        <v>1108</v>
      </c>
      <c r="E59" t="s">
        <v>1109</v>
      </c>
      <c r="F59" t="s">
        <v>596</v>
      </c>
    </row>
    <row r="60" spans="1:8" x14ac:dyDescent="0.25">
      <c r="A60">
        <v>168</v>
      </c>
      <c r="B60" t="s">
        <v>472</v>
      </c>
      <c r="C60" t="s">
        <v>473</v>
      </c>
      <c r="D60" t="s">
        <v>1108</v>
      </c>
      <c r="E60" t="s">
        <v>1109</v>
      </c>
      <c r="F60" t="s">
        <v>470</v>
      </c>
    </row>
    <row r="61" spans="1:8" x14ac:dyDescent="0.25">
      <c r="A61">
        <v>115</v>
      </c>
      <c r="B61" t="s">
        <v>462</v>
      </c>
      <c r="C61" t="s">
        <v>463</v>
      </c>
      <c r="D61" t="s">
        <v>1108</v>
      </c>
      <c r="E61" t="s">
        <v>1109</v>
      </c>
      <c r="F61" t="s">
        <v>461</v>
      </c>
    </row>
    <row r="62" spans="1:8" x14ac:dyDescent="0.25">
      <c r="A62">
        <v>114</v>
      </c>
      <c r="B62" t="s">
        <v>205</v>
      </c>
      <c r="C62" t="s">
        <v>63</v>
      </c>
      <c r="D62" t="s">
        <v>1108</v>
      </c>
      <c r="E62" t="s">
        <v>1109</v>
      </c>
      <c r="F62" t="s">
        <v>461</v>
      </c>
    </row>
    <row r="63" spans="1:8" x14ac:dyDescent="0.25">
      <c r="A63">
        <v>217</v>
      </c>
      <c r="B63" t="s">
        <v>515</v>
      </c>
      <c r="C63" t="s">
        <v>516</v>
      </c>
      <c r="D63" t="s">
        <v>1108</v>
      </c>
      <c r="E63" t="s">
        <v>1109</v>
      </c>
      <c r="F63" t="s">
        <v>498</v>
      </c>
    </row>
    <row r="64" spans="1:8" x14ac:dyDescent="0.25">
      <c r="A64">
        <v>268</v>
      </c>
      <c r="B64" t="s">
        <v>539</v>
      </c>
      <c r="C64" t="s">
        <v>540</v>
      </c>
      <c r="D64" t="s">
        <v>1108</v>
      </c>
      <c r="E64" t="s">
        <v>1109</v>
      </c>
      <c r="F64" t="s">
        <v>525</v>
      </c>
    </row>
    <row r="65" spans="1:6" x14ac:dyDescent="0.25">
      <c r="A65">
        <v>272</v>
      </c>
      <c r="B65" t="s">
        <v>543</v>
      </c>
      <c r="C65" t="s">
        <v>544</v>
      </c>
      <c r="D65" t="s">
        <v>1108</v>
      </c>
      <c r="E65" t="s">
        <v>1109</v>
      </c>
      <c r="F65" t="s">
        <v>525</v>
      </c>
    </row>
    <row r="66" spans="1:6" x14ac:dyDescent="0.25">
      <c r="A66">
        <v>503</v>
      </c>
      <c r="B66" t="s">
        <v>608</v>
      </c>
      <c r="C66" t="s">
        <v>609</v>
      </c>
      <c r="D66" t="s">
        <v>1108</v>
      </c>
      <c r="E66" t="s">
        <v>1109</v>
      </c>
      <c r="F66" t="s">
        <v>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25" zoomScale="130" zoomScaleNormal="130" workbookViewId="0"/>
  </sheetViews>
  <sheetFormatPr defaultRowHeight="15" x14ac:dyDescent="0.25"/>
  <cols>
    <col min="4" max="4" width="11" bestFit="1" customWidth="1"/>
    <col min="5" max="5" width="11.85546875" bestFit="1" customWidth="1"/>
  </cols>
  <sheetData>
    <row r="1" spans="1:8" x14ac:dyDescent="0.25">
      <c r="A1" t="s">
        <v>1211</v>
      </c>
    </row>
    <row r="2" spans="1:8" x14ac:dyDescent="0.25">
      <c r="A2" t="s">
        <v>633</v>
      </c>
    </row>
    <row r="3" spans="1:8" x14ac:dyDescent="0.25">
      <c r="A3" t="s">
        <v>127</v>
      </c>
      <c r="B3" t="s">
        <v>126</v>
      </c>
      <c r="C3" t="s">
        <v>128</v>
      </c>
      <c r="D3" t="s">
        <v>129</v>
      </c>
      <c r="F3" t="s">
        <v>632</v>
      </c>
    </row>
    <row r="4" spans="1:8" x14ac:dyDescent="0.25">
      <c r="A4">
        <v>1</v>
      </c>
      <c r="B4" t="s">
        <v>1160</v>
      </c>
      <c r="C4">
        <v>461</v>
      </c>
      <c r="D4" t="s">
        <v>132</v>
      </c>
      <c r="E4" t="s">
        <v>587</v>
      </c>
      <c r="F4" t="s">
        <v>1108</v>
      </c>
      <c r="G4" t="s">
        <v>1161</v>
      </c>
      <c r="H4" t="s">
        <v>572</v>
      </c>
    </row>
    <row r="5" spans="1:8" x14ac:dyDescent="0.25">
      <c r="A5">
        <v>2</v>
      </c>
      <c r="B5" t="s">
        <v>1162</v>
      </c>
      <c r="C5">
        <v>510</v>
      </c>
      <c r="D5" t="s">
        <v>617</v>
      </c>
      <c r="E5" t="s">
        <v>30</v>
      </c>
      <c r="F5" t="s">
        <v>1108</v>
      </c>
      <c r="G5" t="s">
        <v>1161</v>
      </c>
      <c r="H5" t="s">
        <v>596</v>
      </c>
    </row>
    <row r="6" spans="1:8" x14ac:dyDescent="0.25">
      <c r="A6">
        <v>3</v>
      </c>
      <c r="B6" t="s">
        <v>1163</v>
      </c>
      <c r="C6">
        <v>384</v>
      </c>
      <c r="D6" t="s">
        <v>569</v>
      </c>
      <c r="E6" t="s">
        <v>570</v>
      </c>
      <c r="F6" t="s">
        <v>1108</v>
      </c>
      <c r="G6" t="s">
        <v>1161</v>
      </c>
      <c r="H6" t="s">
        <v>563</v>
      </c>
    </row>
    <row r="7" spans="1:8" x14ac:dyDescent="0.25">
      <c r="A7">
        <v>4</v>
      </c>
      <c r="B7" t="s">
        <v>1164</v>
      </c>
      <c r="C7">
        <v>497</v>
      </c>
      <c r="D7" t="s">
        <v>605</v>
      </c>
      <c r="E7" t="s">
        <v>606</v>
      </c>
      <c r="F7" t="s">
        <v>1108</v>
      </c>
      <c r="G7" t="s">
        <v>1161</v>
      </c>
      <c r="H7" t="s">
        <v>596</v>
      </c>
    </row>
    <row r="8" spans="1:8" x14ac:dyDescent="0.25">
      <c r="A8">
        <v>5</v>
      </c>
      <c r="B8" t="s">
        <v>1165</v>
      </c>
      <c r="C8">
        <v>494</v>
      </c>
      <c r="D8" t="s">
        <v>453</v>
      </c>
      <c r="E8" t="s">
        <v>604</v>
      </c>
      <c r="F8" t="s">
        <v>1108</v>
      </c>
      <c r="G8" t="s">
        <v>1161</v>
      </c>
      <c r="H8" t="s">
        <v>596</v>
      </c>
    </row>
    <row r="9" spans="1:8" x14ac:dyDescent="0.25">
      <c r="A9">
        <v>6</v>
      </c>
      <c r="B9" t="s">
        <v>1166</v>
      </c>
      <c r="C9">
        <v>499</v>
      </c>
      <c r="D9" t="s">
        <v>607</v>
      </c>
      <c r="E9" t="s">
        <v>604</v>
      </c>
      <c r="F9" t="s">
        <v>1108</v>
      </c>
      <c r="G9" t="s">
        <v>1161</v>
      </c>
      <c r="H9" t="s">
        <v>596</v>
      </c>
    </row>
    <row r="10" spans="1:8" x14ac:dyDescent="0.25">
      <c r="A10">
        <v>7</v>
      </c>
      <c r="B10" t="s">
        <v>1167</v>
      </c>
      <c r="C10">
        <v>455</v>
      </c>
      <c r="D10" t="s">
        <v>583</v>
      </c>
      <c r="E10" t="s">
        <v>584</v>
      </c>
      <c r="F10" t="s">
        <v>1108</v>
      </c>
      <c r="G10" t="s">
        <v>1161</v>
      </c>
      <c r="H10" t="s">
        <v>572</v>
      </c>
    </row>
    <row r="11" spans="1:8" x14ac:dyDescent="0.25">
      <c r="A11">
        <v>8</v>
      </c>
      <c r="B11" t="s">
        <v>1168</v>
      </c>
      <c r="C11">
        <v>221</v>
      </c>
      <c r="D11" t="s">
        <v>519</v>
      </c>
      <c r="E11" t="s">
        <v>518</v>
      </c>
      <c r="F11" t="s">
        <v>1108</v>
      </c>
      <c r="G11" t="s">
        <v>1161</v>
      </c>
      <c r="H11" t="s">
        <v>498</v>
      </c>
    </row>
    <row r="12" spans="1:8" x14ac:dyDescent="0.25">
      <c r="A12">
        <v>9</v>
      </c>
      <c r="B12" t="s">
        <v>1169</v>
      </c>
      <c r="C12">
        <v>383</v>
      </c>
      <c r="D12" t="s">
        <v>567</v>
      </c>
      <c r="E12" t="s">
        <v>568</v>
      </c>
      <c r="F12" t="s">
        <v>1108</v>
      </c>
      <c r="G12" t="s">
        <v>1161</v>
      </c>
      <c r="H12" t="s">
        <v>563</v>
      </c>
    </row>
    <row r="13" spans="1:8" x14ac:dyDescent="0.25">
      <c r="A13">
        <v>10</v>
      </c>
      <c r="B13" t="s">
        <v>1170</v>
      </c>
      <c r="C13">
        <v>58</v>
      </c>
      <c r="D13" t="s">
        <v>438</v>
      </c>
      <c r="E13" t="s">
        <v>153</v>
      </c>
      <c r="F13" t="s">
        <v>1108</v>
      </c>
      <c r="G13" t="s">
        <v>1161</v>
      </c>
      <c r="H13" t="s">
        <v>137</v>
      </c>
    </row>
    <row r="14" spans="1:8" x14ac:dyDescent="0.25">
      <c r="A14">
        <v>11</v>
      </c>
      <c r="B14" t="s">
        <v>1171</v>
      </c>
      <c r="C14">
        <v>206</v>
      </c>
      <c r="D14" t="s">
        <v>507</v>
      </c>
      <c r="E14" t="s">
        <v>508</v>
      </c>
      <c r="F14" t="s">
        <v>1108</v>
      </c>
      <c r="G14" t="s">
        <v>1161</v>
      </c>
      <c r="H14" t="s">
        <v>498</v>
      </c>
    </row>
    <row r="15" spans="1:8" x14ac:dyDescent="0.25">
      <c r="A15">
        <v>12</v>
      </c>
      <c r="B15" t="s">
        <v>1172</v>
      </c>
      <c r="C15">
        <v>464</v>
      </c>
      <c r="D15" t="s">
        <v>590</v>
      </c>
      <c r="E15" t="s">
        <v>115</v>
      </c>
      <c r="F15" t="s">
        <v>1108</v>
      </c>
      <c r="G15" t="s">
        <v>1161</v>
      </c>
      <c r="H15" t="s">
        <v>572</v>
      </c>
    </row>
    <row r="16" spans="1:8" x14ac:dyDescent="0.25">
      <c r="A16">
        <v>13</v>
      </c>
      <c r="B16" t="s">
        <v>1173</v>
      </c>
      <c r="C16">
        <v>94</v>
      </c>
      <c r="D16" t="s">
        <v>453</v>
      </c>
      <c r="E16" t="s">
        <v>454</v>
      </c>
      <c r="F16" t="s">
        <v>1108</v>
      </c>
      <c r="G16" t="s">
        <v>1161</v>
      </c>
      <c r="H16" t="s">
        <v>137</v>
      </c>
    </row>
    <row r="17" spans="1:8" x14ac:dyDescent="0.25">
      <c r="A17">
        <v>14</v>
      </c>
      <c r="B17" t="s">
        <v>1174</v>
      </c>
      <c r="C17">
        <v>101</v>
      </c>
      <c r="D17" t="s">
        <v>456</v>
      </c>
      <c r="E17" t="s">
        <v>149</v>
      </c>
      <c r="F17" t="s">
        <v>1108</v>
      </c>
      <c r="G17" t="s">
        <v>1161</v>
      </c>
      <c r="H17" t="s">
        <v>431</v>
      </c>
    </row>
    <row r="18" spans="1:8" x14ac:dyDescent="0.25">
      <c r="A18">
        <v>15</v>
      </c>
      <c r="B18" t="s">
        <v>1175</v>
      </c>
      <c r="C18">
        <v>57</v>
      </c>
      <c r="D18" t="s">
        <v>140</v>
      </c>
      <c r="E18" t="s">
        <v>437</v>
      </c>
      <c r="F18" t="s">
        <v>1108</v>
      </c>
      <c r="G18" t="s">
        <v>1161</v>
      </c>
      <c r="H18" t="s">
        <v>137</v>
      </c>
    </row>
    <row r="19" spans="1:8" x14ac:dyDescent="0.25">
      <c r="A19">
        <v>16</v>
      </c>
      <c r="B19" t="s">
        <v>1176</v>
      </c>
      <c r="C19">
        <v>470</v>
      </c>
      <c r="D19" t="s">
        <v>593</v>
      </c>
      <c r="E19" t="s">
        <v>123</v>
      </c>
      <c r="F19" t="s">
        <v>1108</v>
      </c>
      <c r="G19" t="s">
        <v>1161</v>
      </c>
      <c r="H19" t="s">
        <v>572</v>
      </c>
    </row>
    <row r="20" spans="1:8" x14ac:dyDescent="0.25">
      <c r="A20">
        <v>17</v>
      </c>
      <c r="B20" t="s">
        <v>1177</v>
      </c>
      <c r="C20">
        <v>120</v>
      </c>
      <c r="D20" t="s">
        <v>466</v>
      </c>
      <c r="E20" t="s">
        <v>290</v>
      </c>
      <c r="F20" t="s">
        <v>1108</v>
      </c>
      <c r="G20" t="s">
        <v>1161</v>
      </c>
      <c r="H20" t="s">
        <v>461</v>
      </c>
    </row>
    <row r="21" spans="1:8" x14ac:dyDescent="0.25">
      <c r="A21">
        <v>18</v>
      </c>
      <c r="B21" t="s">
        <v>1178</v>
      </c>
      <c r="C21">
        <v>56</v>
      </c>
      <c r="D21" t="s">
        <v>436</v>
      </c>
      <c r="E21" t="s">
        <v>10</v>
      </c>
      <c r="F21" t="s">
        <v>1108</v>
      </c>
      <c r="G21" t="s">
        <v>1161</v>
      </c>
      <c r="H21" t="s">
        <v>137</v>
      </c>
    </row>
    <row r="22" spans="1:8" x14ac:dyDescent="0.25">
      <c r="A22">
        <v>19</v>
      </c>
      <c r="B22" t="s">
        <v>1179</v>
      </c>
      <c r="C22">
        <v>465</v>
      </c>
      <c r="D22" t="s">
        <v>591</v>
      </c>
      <c r="E22" t="s">
        <v>115</v>
      </c>
      <c r="F22" t="s">
        <v>1108</v>
      </c>
      <c r="G22" t="s">
        <v>1161</v>
      </c>
      <c r="H22" t="s">
        <v>572</v>
      </c>
    </row>
    <row r="23" spans="1:8" x14ac:dyDescent="0.25">
      <c r="A23">
        <v>20</v>
      </c>
      <c r="B23" t="s">
        <v>1180</v>
      </c>
      <c r="C23">
        <v>456</v>
      </c>
      <c r="D23" t="s">
        <v>585</v>
      </c>
      <c r="E23" t="s">
        <v>586</v>
      </c>
      <c r="F23" t="s">
        <v>1108</v>
      </c>
      <c r="G23" t="s">
        <v>1161</v>
      </c>
      <c r="H23" t="s">
        <v>572</v>
      </c>
    </row>
    <row r="24" spans="1:8" x14ac:dyDescent="0.25">
      <c r="A24">
        <v>21</v>
      </c>
      <c r="B24" t="s">
        <v>1181</v>
      </c>
      <c r="C24">
        <v>55</v>
      </c>
      <c r="D24" t="s">
        <v>435</v>
      </c>
      <c r="E24" t="s">
        <v>341</v>
      </c>
      <c r="F24" t="s">
        <v>1108</v>
      </c>
      <c r="G24" t="s">
        <v>1161</v>
      </c>
      <c r="H24" t="s">
        <v>137</v>
      </c>
    </row>
    <row r="25" spans="1:8" x14ac:dyDescent="0.25">
      <c r="A25">
        <v>22</v>
      </c>
      <c r="B25" t="s">
        <v>1182</v>
      </c>
      <c r="C25">
        <v>178</v>
      </c>
      <c r="D25" t="s">
        <v>483</v>
      </c>
      <c r="E25" t="s">
        <v>484</v>
      </c>
      <c r="F25" t="s">
        <v>1108</v>
      </c>
      <c r="G25" t="s">
        <v>1161</v>
      </c>
      <c r="H25" t="s">
        <v>470</v>
      </c>
    </row>
    <row r="26" spans="1:8" x14ac:dyDescent="0.25">
      <c r="A26">
        <v>23</v>
      </c>
      <c r="B26" t="s">
        <v>1183</v>
      </c>
      <c r="C26">
        <v>99</v>
      </c>
      <c r="D26" t="s">
        <v>455</v>
      </c>
      <c r="E26" t="s">
        <v>350</v>
      </c>
      <c r="F26" t="s">
        <v>1108</v>
      </c>
      <c r="G26" t="s">
        <v>1161</v>
      </c>
      <c r="H26" t="s">
        <v>431</v>
      </c>
    </row>
    <row r="27" spans="1:8" x14ac:dyDescent="0.25">
      <c r="A27">
        <v>24</v>
      </c>
      <c r="B27" t="s">
        <v>1184</v>
      </c>
      <c r="C27">
        <v>173</v>
      </c>
      <c r="D27" t="s">
        <v>480</v>
      </c>
      <c r="E27" t="s">
        <v>481</v>
      </c>
      <c r="F27" t="s">
        <v>1108</v>
      </c>
      <c r="G27" t="s">
        <v>1161</v>
      </c>
      <c r="H27" t="s">
        <v>470</v>
      </c>
    </row>
    <row r="28" spans="1:8" x14ac:dyDescent="0.25">
      <c r="A28">
        <v>25</v>
      </c>
      <c r="B28" t="s">
        <v>1185</v>
      </c>
      <c r="C28">
        <v>118</v>
      </c>
      <c r="D28" t="s">
        <v>31</v>
      </c>
      <c r="E28" t="s">
        <v>398</v>
      </c>
      <c r="F28" t="s">
        <v>1108</v>
      </c>
      <c r="G28" t="s">
        <v>1161</v>
      </c>
      <c r="H28" t="s">
        <v>461</v>
      </c>
    </row>
    <row r="29" spans="1:8" x14ac:dyDescent="0.25">
      <c r="A29">
        <v>26</v>
      </c>
      <c r="B29" t="s">
        <v>1186</v>
      </c>
      <c r="C29">
        <v>288</v>
      </c>
      <c r="D29" t="s">
        <v>555</v>
      </c>
      <c r="E29" t="s">
        <v>54</v>
      </c>
      <c r="F29" t="s">
        <v>1108</v>
      </c>
      <c r="G29" t="s">
        <v>1161</v>
      </c>
      <c r="H29" t="s">
        <v>50</v>
      </c>
    </row>
    <row r="30" spans="1:8" x14ac:dyDescent="0.25">
      <c r="A30">
        <v>27</v>
      </c>
      <c r="B30" t="s">
        <v>1187</v>
      </c>
      <c r="C30">
        <v>117</v>
      </c>
      <c r="D30" t="s">
        <v>94</v>
      </c>
      <c r="E30" t="s">
        <v>74</v>
      </c>
      <c r="F30" t="s">
        <v>1108</v>
      </c>
      <c r="G30" t="s">
        <v>1161</v>
      </c>
      <c r="H30" t="s">
        <v>461</v>
      </c>
    </row>
    <row r="31" spans="1:8" x14ac:dyDescent="0.25">
      <c r="A31">
        <v>28</v>
      </c>
      <c r="B31" t="s">
        <v>1188</v>
      </c>
      <c r="C31">
        <v>188</v>
      </c>
      <c r="D31" t="s">
        <v>140</v>
      </c>
      <c r="E31" t="s">
        <v>492</v>
      </c>
      <c r="F31" t="s">
        <v>1108</v>
      </c>
      <c r="G31" t="s">
        <v>1161</v>
      </c>
      <c r="H31" t="s">
        <v>470</v>
      </c>
    </row>
    <row r="32" spans="1:8" x14ac:dyDescent="0.25">
      <c r="A32">
        <v>29</v>
      </c>
      <c r="B32" t="s">
        <v>1189</v>
      </c>
      <c r="C32">
        <v>292</v>
      </c>
      <c r="D32" t="s">
        <v>118</v>
      </c>
      <c r="E32" t="s">
        <v>558</v>
      </c>
      <c r="F32" t="s">
        <v>1108</v>
      </c>
      <c r="G32" t="s">
        <v>1161</v>
      </c>
      <c r="H32" t="s">
        <v>50</v>
      </c>
    </row>
    <row r="33" spans="1:8" x14ac:dyDescent="0.25">
      <c r="A33">
        <v>30</v>
      </c>
      <c r="B33" t="s">
        <v>1190</v>
      </c>
      <c r="C33">
        <v>189</v>
      </c>
      <c r="D33" t="s">
        <v>493</v>
      </c>
      <c r="E33" t="s">
        <v>494</v>
      </c>
      <c r="F33" t="s">
        <v>1108</v>
      </c>
      <c r="G33" t="s">
        <v>1161</v>
      </c>
      <c r="H33" t="s">
        <v>470</v>
      </c>
    </row>
    <row r="34" spans="1:8" x14ac:dyDescent="0.25">
      <c r="A34">
        <v>31</v>
      </c>
      <c r="B34" t="s">
        <v>1191</v>
      </c>
      <c r="C34">
        <v>262</v>
      </c>
      <c r="D34" t="s">
        <v>534</v>
      </c>
      <c r="E34" t="s">
        <v>535</v>
      </c>
      <c r="F34" t="s">
        <v>1108</v>
      </c>
      <c r="G34" t="s">
        <v>1161</v>
      </c>
      <c r="H34" t="s">
        <v>525</v>
      </c>
    </row>
    <row r="35" spans="1:8" x14ac:dyDescent="0.25">
      <c r="A35">
        <v>32</v>
      </c>
      <c r="B35" t="s">
        <v>1192</v>
      </c>
      <c r="C35">
        <v>269</v>
      </c>
      <c r="D35" t="s">
        <v>541</v>
      </c>
      <c r="E35" t="s">
        <v>542</v>
      </c>
      <c r="F35" t="s">
        <v>1108</v>
      </c>
      <c r="G35" t="s">
        <v>1161</v>
      </c>
      <c r="H35" t="s">
        <v>525</v>
      </c>
    </row>
    <row r="36" spans="1:8" x14ac:dyDescent="0.25">
      <c r="A36">
        <v>33</v>
      </c>
      <c r="B36" t="s">
        <v>1193</v>
      </c>
      <c r="C36">
        <v>119</v>
      </c>
      <c r="D36" t="s">
        <v>464</v>
      </c>
      <c r="E36" t="s">
        <v>465</v>
      </c>
      <c r="F36" t="s">
        <v>1108</v>
      </c>
      <c r="G36" t="s">
        <v>1161</v>
      </c>
      <c r="H36" t="s">
        <v>461</v>
      </c>
    </row>
    <row r="37" spans="1:8" x14ac:dyDescent="0.25">
      <c r="A37">
        <v>34</v>
      </c>
      <c r="B37" t="s">
        <v>1194</v>
      </c>
      <c r="C37">
        <v>597</v>
      </c>
      <c r="D37" t="s">
        <v>467</v>
      </c>
      <c r="E37" t="s">
        <v>467</v>
      </c>
      <c r="F37" t="s">
        <v>1108</v>
      </c>
      <c r="G37" t="s">
        <v>1161</v>
      </c>
      <c r="H37" t="s">
        <v>461</v>
      </c>
    </row>
    <row r="38" spans="1:8" x14ac:dyDescent="0.25">
      <c r="A38">
        <v>35</v>
      </c>
      <c r="B38" t="s">
        <v>1195</v>
      </c>
      <c r="C38">
        <v>158</v>
      </c>
      <c r="D38" t="str">
        <f>"Anoushka"</f>
        <v>Anoushka</v>
      </c>
      <c r="E38" t="str">
        <f>"Gupta"</f>
        <v>Gupta</v>
      </c>
      <c r="F38" t="str">
        <f>"F"</f>
        <v>F</v>
      </c>
      <c r="G38" t="str">
        <f>"Grade 7"</f>
        <v>Grade 7</v>
      </c>
      <c r="H38" t="str">
        <f>"Chief Dan George Middle School"</f>
        <v>Chief Dan George Middle School</v>
      </c>
    </row>
    <row r="40" spans="1:8" x14ac:dyDescent="0.25">
      <c r="A40" t="s">
        <v>220</v>
      </c>
    </row>
    <row r="41" spans="1:8" x14ac:dyDescent="0.25">
      <c r="A41">
        <v>467</v>
      </c>
      <c r="B41" t="s">
        <v>592</v>
      </c>
      <c r="C41" t="s">
        <v>512</v>
      </c>
      <c r="D41" t="s">
        <v>1108</v>
      </c>
      <c r="E41" t="s">
        <v>1161</v>
      </c>
      <c r="F41" t="s">
        <v>572</v>
      </c>
    </row>
    <row r="42" spans="1:8" x14ac:dyDescent="0.25">
      <c r="A42">
        <v>290</v>
      </c>
      <c r="B42" t="s">
        <v>556</v>
      </c>
      <c r="C42" t="s">
        <v>557</v>
      </c>
      <c r="D42" t="s">
        <v>1108</v>
      </c>
      <c r="E42" t="s">
        <v>1161</v>
      </c>
      <c r="F42" t="s">
        <v>50</v>
      </c>
    </row>
    <row r="43" spans="1:8" x14ac:dyDescent="0.25">
      <c r="A43">
        <v>504</v>
      </c>
      <c r="B43" t="s">
        <v>160</v>
      </c>
      <c r="C43" t="s">
        <v>610</v>
      </c>
      <c r="D43" t="s">
        <v>1108</v>
      </c>
      <c r="E43" t="s">
        <v>1161</v>
      </c>
      <c r="F43" t="s">
        <v>596</v>
      </c>
    </row>
    <row r="44" spans="1:8" x14ac:dyDescent="0.25">
      <c r="A44">
        <v>106</v>
      </c>
      <c r="B44" t="s">
        <v>459</v>
      </c>
      <c r="C44" t="s">
        <v>460</v>
      </c>
      <c r="D44" t="s">
        <v>1108</v>
      </c>
      <c r="E44" t="s">
        <v>1161</v>
      </c>
      <c r="F44" t="s">
        <v>431</v>
      </c>
    </row>
    <row r="45" spans="1:8" x14ac:dyDescent="0.25">
      <c r="A45">
        <v>103</v>
      </c>
      <c r="B45" t="s">
        <v>457</v>
      </c>
      <c r="C45" t="s">
        <v>458</v>
      </c>
      <c r="D45" t="s">
        <v>1108</v>
      </c>
      <c r="E45" t="s">
        <v>1161</v>
      </c>
      <c r="F45" t="s">
        <v>431</v>
      </c>
    </row>
    <row r="46" spans="1:8" x14ac:dyDescent="0.25">
      <c r="A46">
        <v>586</v>
      </c>
      <c r="B46" t="s">
        <v>531</v>
      </c>
      <c r="C46" t="s">
        <v>532</v>
      </c>
      <c r="D46" t="s">
        <v>1108</v>
      </c>
      <c r="E46" t="s">
        <v>1161</v>
      </c>
      <c r="F46" t="s">
        <v>525</v>
      </c>
    </row>
    <row r="47" spans="1:8" x14ac:dyDescent="0.25">
      <c r="A47">
        <v>256</v>
      </c>
      <c r="B47" t="s">
        <v>533</v>
      </c>
      <c r="C47" t="s">
        <v>74</v>
      </c>
      <c r="D47" t="s">
        <v>1108</v>
      </c>
      <c r="E47" t="s">
        <v>1161</v>
      </c>
      <c r="F47" t="s">
        <v>525</v>
      </c>
    </row>
    <row r="48" spans="1:8" x14ac:dyDescent="0.25">
      <c r="A48">
        <v>293</v>
      </c>
      <c r="B48" t="s">
        <v>559</v>
      </c>
      <c r="C48" t="s">
        <v>560</v>
      </c>
      <c r="D48" t="s">
        <v>1196</v>
      </c>
      <c r="E48" t="s">
        <v>1161</v>
      </c>
      <c r="F48" t="s">
        <v>50</v>
      </c>
    </row>
    <row r="49" spans="1:6" x14ac:dyDescent="0.25">
      <c r="A49">
        <v>463</v>
      </c>
      <c r="B49" t="s">
        <v>588</v>
      </c>
      <c r="C49" t="s">
        <v>589</v>
      </c>
      <c r="D49" t="s">
        <v>1108</v>
      </c>
      <c r="E49" t="s">
        <v>1161</v>
      </c>
      <c r="F49" t="s">
        <v>572</v>
      </c>
    </row>
    <row r="50" spans="1:6" x14ac:dyDescent="0.25">
      <c r="A50">
        <v>489</v>
      </c>
      <c r="B50" t="s">
        <v>40</v>
      </c>
      <c r="C50" t="s">
        <v>603</v>
      </c>
      <c r="D50" t="s">
        <v>1108</v>
      </c>
      <c r="E50" t="s">
        <v>1161</v>
      </c>
      <c r="F50" t="s">
        <v>596</v>
      </c>
    </row>
    <row r="51" spans="1:6" x14ac:dyDescent="0.25">
      <c r="A51">
        <v>505</v>
      </c>
      <c r="B51" t="s">
        <v>611</v>
      </c>
      <c r="C51" t="s">
        <v>612</v>
      </c>
      <c r="D51" t="s">
        <v>1108</v>
      </c>
      <c r="E51" t="s">
        <v>1161</v>
      </c>
      <c r="F51" t="s">
        <v>596</v>
      </c>
    </row>
    <row r="52" spans="1:6" x14ac:dyDescent="0.25">
      <c r="A52">
        <v>511</v>
      </c>
      <c r="B52" t="s">
        <v>605</v>
      </c>
      <c r="C52" t="s">
        <v>618</v>
      </c>
      <c r="D52" t="s">
        <v>1108</v>
      </c>
      <c r="E52" t="s">
        <v>1161</v>
      </c>
      <c r="F52" t="s">
        <v>596</v>
      </c>
    </row>
    <row r="53" spans="1:6" x14ac:dyDescent="0.25">
      <c r="A53">
        <v>515</v>
      </c>
      <c r="B53" t="s">
        <v>624</v>
      </c>
      <c r="C53" t="s">
        <v>430</v>
      </c>
      <c r="D53" t="s">
        <v>1108</v>
      </c>
      <c r="E53" t="s">
        <v>1161</v>
      </c>
      <c r="F53" t="s">
        <v>596</v>
      </c>
    </row>
    <row r="54" spans="1:6" x14ac:dyDescent="0.25">
      <c r="A54">
        <v>516</v>
      </c>
      <c r="B54" t="s">
        <v>625</v>
      </c>
      <c r="C54" t="s">
        <v>626</v>
      </c>
      <c r="D54" t="s">
        <v>1108</v>
      </c>
      <c r="E54" t="s">
        <v>1161</v>
      </c>
      <c r="F54" t="s">
        <v>596</v>
      </c>
    </row>
    <row r="55" spans="1:6" x14ac:dyDescent="0.25">
      <c r="A55">
        <v>511</v>
      </c>
      <c r="B55" t="s">
        <v>605</v>
      </c>
      <c r="C55" t="s">
        <v>618</v>
      </c>
      <c r="D55" t="s">
        <v>596</v>
      </c>
    </row>
    <row r="56" spans="1:6" x14ac:dyDescent="0.25">
      <c r="A56">
        <v>515</v>
      </c>
      <c r="B56" t="s">
        <v>624</v>
      </c>
      <c r="C56" t="s">
        <v>430</v>
      </c>
      <c r="D56" t="s">
        <v>596</v>
      </c>
    </row>
    <row r="57" spans="1:6" x14ac:dyDescent="0.25">
      <c r="A57">
        <v>516</v>
      </c>
      <c r="B57" t="s">
        <v>625</v>
      </c>
      <c r="C57" t="s">
        <v>626</v>
      </c>
      <c r="D57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17" sqref="A17:XFD17"/>
    </sheetView>
  </sheetViews>
  <sheetFormatPr defaultRowHeight="15" x14ac:dyDescent="0.25"/>
  <sheetData>
    <row r="1" spans="1:8" x14ac:dyDescent="0.25">
      <c r="A1" t="s">
        <v>927</v>
      </c>
    </row>
    <row r="2" spans="1:8" x14ac:dyDescent="0.25">
      <c r="A2" t="s">
        <v>634</v>
      </c>
    </row>
    <row r="3" spans="1:8" x14ac:dyDescent="0.25">
      <c r="A3" t="s">
        <v>127</v>
      </c>
      <c r="B3" t="s">
        <v>126</v>
      </c>
      <c r="C3" t="s">
        <v>128</v>
      </c>
      <c r="D3" t="s">
        <v>129</v>
      </c>
      <c r="F3" t="s">
        <v>632</v>
      </c>
    </row>
    <row r="4" spans="1:8" x14ac:dyDescent="0.25">
      <c r="A4">
        <v>1</v>
      </c>
      <c r="B4" t="s">
        <v>1197</v>
      </c>
      <c r="C4">
        <v>588</v>
      </c>
      <c r="D4" t="s">
        <v>207</v>
      </c>
      <c r="E4" t="s">
        <v>522</v>
      </c>
      <c r="F4" t="s">
        <v>1108</v>
      </c>
      <c r="G4" t="s">
        <v>523</v>
      </c>
      <c r="H4" t="s">
        <v>498</v>
      </c>
    </row>
    <row r="5" spans="1:8" x14ac:dyDescent="0.25">
      <c r="A5">
        <v>2</v>
      </c>
      <c r="B5" t="s">
        <v>1198</v>
      </c>
      <c r="C5">
        <v>172</v>
      </c>
      <c r="D5" t="s">
        <v>478</v>
      </c>
      <c r="E5" t="s">
        <v>479</v>
      </c>
      <c r="F5" t="s">
        <v>1108</v>
      </c>
      <c r="G5" t="s">
        <v>1199</v>
      </c>
      <c r="H5" t="s">
        <v>470</v>
      </c>
    </row>
    <row r="6" spans="1:8" x14ac:dyDescent="0.25">
      <c r="A6">
        <v>3</v>
      </c>
      <c r="B6" t="s">
        <v>1200</v>
      </c>
      <c r="C6">
        <v>202</v>
      </c>
      <c r="D6" t="s">
        <v>502</v>
      </c>
      <c r="E6" t="s">
        <v>380</v>
      </c>
      <c r="F6" t="s">
        <v>1108</v>
      </c>
      <c r="G6" t="s">
        <v>1199</v>
      </c>
      <c r="H6" t="s">
        <v>498</v>
      </c>
    </row>
    <row r="7" spans="1:8" x14ac:dyDescent="0.25">
      <c r="A7">
        <v>4</v>
      </c>
      <c r="B7" t="s">
        <v>1201</v>
      </c>
      <c r="C7">
        <v>513</v>
      </c>
      <c r="D7" t="s">
        <v>621</v>
      </c>
      <c r="E7" t="s">
        <v>109</v>
      </c>
      <c r="F7" t="s">
        <v>1108</v>
      </c>
      <c r="G7" t="s">
        <v>1199</v>
      </c>
      <c r="H7" t="s">
        <v>596</v>
      </c>
    </row>
    <row r="8" spans="1:8" x14ac:dyDescent="0.25">
      <c r="A8">
        <v>5</v>
      </c>
      <c r="B8" t="s">
        <v>1202</v>
      </c>
      <c r="C8">
        <v>182</v>
      </c>
      <c r="D8" t="s">
        <v>487</v>
      </c>
      <c r="E8" t="s">
        <v>488</v>
      </c>
      <c r="F8" t="s">
        <v>1108</v>
      </c>
      <c r="G8" t="s">
        <v>1199</v>
      </c>
      <c r="H8" t="s">
        <v>470</v>
      </c>
    </row>
    <row r="9" spans="1:8" x14ac:dyDescent="0.25">
      <c r="A9">
        <v>6</v>
      </c>
      <c r="B9" t="s">
        <v>1203</v>
      </c>
      <c r="C9">
        <v>265</v>
      </c>
      <c r="D9" t="s">
        <v>536</v>
      </c>
      <c r="E9" t="s">
        <v>306</v>
      </c>
      <c r="F9" t="s">
        <v>1108</v>
      </c>
      <c r="G9" t="s">
        <v>1199</v>
      </c>
      <c r="H9" t="s">
        <v>525</v>
      </c>
    </row>
    <row r="10" spans="1:8" x14ac:dyDescent="0.25">
      <c r="A10">
        <v>7</v>
      </c>
      <c r="B10" t="s">
        <v>1204</v>
      </c>
      <c r="C10">
        <v>220</v>
      </c>
      <c r="D10" t="s">
        <v>517</v>
      </c>
      <c r="E10" t="s">
        <v>518</v>
      </c>
      <c r="F10" t="s">
        <v>1108</v>
      </c>
      <c r="G10" t="s">
        <v>1199</v>
      </c>
      <c r="H10" t="s">
        <v>498</v>
      </c>
    </row>
    <row r="11" spans="1:8" x14ac:dyDescent="0.25">
      <c r="A11">
        <v>8</v>
      </c>
      <c r="B11" t="s">
        <v>1205</v>
      </c>
      <c r="C11">
        <v>244</v>
      </c>
      <c r="D11" t="s">
        <v>526</v>
      </c>
      <c r="E11" t="s">
        <v>527</v>
      </c>
      <c r="F11" t="s">
        <v>1108</v>
      </c>
      <c r="G11" t="s">
        <v>1199</v>
      </c>
      <c r="H11" t="s">
        <v>525</v>
      </c>
    </row>
    <row r="12" spans="1:8" x14ac:dyDescent="0.25">
      <c r="A12">
        <v>9</v>
      </c>
      <c r="B12" t="s">
        <v>1206</v>
      </c>
      <c r="C12">
        <v>286</v>
      </c>
      <c r="D12" t="s">
        <v>551</v>
      </c>
      <c r="E12" t="s">
        <v>552</v>
      </c>
      <c r="F12" t="s">
        <v>1108</v>
      </c>
      <c r="G12" t="s">
        <v>1199</v>
      </c>
      <c r="H12" t="s">
        <v>50</v>
      </c>
    </row>
    <row r="13" spans="1:8" x14ac:dyDescent="0.25">
      <c r="A13">
        <v>10</v>
      </c>
      <c r="B13" t="s">
        <v>1207</v>
      </c>
      <c r="C13">
        <v>249</v>
      </c>
      <c r="D13" t="s">
        <v>529</v>
      </c>
      <c r="E13" t="s">
        <v>530</v>
      </c>
      <c r="F13" t="s">
        <v>1108</v>
      </c>
      <c r="G13" t="s">
        <v>1199</v>
      </c>
      <c r="H13" t="s">
        <v>525</v>
      </c>
    </row>
    <row r="14" spans="1:8" x14ac:dyDescent="0.25">
      <c r="A14">
        <v>11</v>
      </c>
      <c r="B14" t="s">
        <v>1208</v>
      </c>
      <c r="C14">
        <v>287</v>
      </c>
      <c r="D14" t="s">
        <v>553</v>
      </c>
      <c r="E14" t="s">
        <v>554</v>
      </c>
      <c r="F14" t="s">
        <v>1108</v>
      </c>
      <c r="G14" t="s">
        <v>1199</v>
      </c>
      <c r="H14" t="s">
        <v>50</v>
      </c>
    </row>
    <row r="15" spans="1:8" x14ac:dyDescent="0.25">
      <c r="A15">
        <v>12</v>
      </c>
      <c r="B15" t="s">
        <v>1209</v>
      </c>
      <c r="C15">
        <v>180</v>
      </c>
      <c r="D15" t="s">
        <v>485</v>
      </c>
      <c r="E15" t="s">
        <v>486</v>
      </c>
      <c r="F15" t="s">
        <v>1108</v>
      </c>
      <c r="G15" t="s">
        <v>1199</v>
      </c>
      <c r="H15" t="s">
        <v>470</v>
      </c>
    </row>
    <row r="16" spans="1:8" x14ac:dyDescent="0.25">
      <c r="A16">
        <v>13</v>
      </c>
      <c r="B16" t="s">
        <v>1210</v>
      </c>
      <c r="C16">
        <v>514</v>
      </c>
      <c r="D16" t="s">
        <v>622</v>
      </c>
      <c r="E16" t="s">
        <v>623</v>
      </c>
      <c r="F16" t="s">
        <v>1108</v>
      </c>
      <c r="G16" t="s">
        <v>1199</v>
      </c>
      <c r="H16" t="s">
        <v>596</v>
      </c>
    </row>
    <row r="18" spans="1:6" x14ac:dyDescent="0.25">
      <c r="A18" t="s">
        <v>220</v>
      </c>
    </row>
    <row r="19" spans="1:6" x14ac:dyDescent="0.25">
      <c r="A19">
        <v>243</v>
      </c>
      <c r="B19" t="s">
        <v>524</v>
      </c>
      <c r="C19" t="s">
        <v>74</v>
      </c>
      <c r="D19" t="s">
        <v>1108</v>
      </c>
      <c r="E19" t="s">
        <v>1199</v>
      </c>
      <c r="F19" t="s">
        <v>525</v>
      </c>
    </row>
    <row r="20" spans="1:6" x14ac:dyDescent="0.25">
      <c r="A20">
        <v>245</v>
      </c>
      <c r="B20" t="s">
        <v>528</v>
      </c>
      <c r="C20" t="s">
        <v>63</v>
      </c>
      <c r="D20" t="s">
        <v>1108</v>
      </c>
      <c r="E20" t="s">
        <v>1199</v>
      </c>
      <c r="F20" t="s">
        <v>525</v>
      </c>
    </row>
    <row r="21" spans="1:6" x14ac:dyDescent="0.25">
      <c r="A21">
        <v>506</v>
      </c>
      <c r="B21" t="s">
        <v>613</v>
      </c>
      <c r="C21" t="s">
        <v>614</v>
      </c>
      <c r="D21" t="s">
        <v>1108</v>
      </c>
      <c r="E21" t="s">
        <v>1199</v>
      </c>
      <c r="F21" t="s">
        <v>596</v>
      </c>
    </row>
    <row r="22" spans="1:6" x14ac:dyDescent="0.25">
      <c r="A22">
        <v>512</v>
      </c>
      <c r="B22" t="s">
        <v>619</v>
      </c>
      <c r="C22" t="s">
        <v>620</v>
      </c>
      <c r="D22" t="s">
        <v>1108</v>
      </c>
      <c r="E22" t="s">
        <v>1199</v>
      </c>
      <c r="F22" t="s">
        <v>596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62" workbookViewId="0">
      <selection activeCell="P52" sqref="P52"/>
    </sheetView>
  </sheetViews>
  <sheetFormatPr defaultRowHeight="15" x14ac:dyDescent="0.25"/>
  <cols>
    <col min="3" max="3" width="4" bestFit="1" customWidth="1"/>
    <col min="4" max="4" width="11" bestFit="1" customWidth="1"/>
    <col min="5" max="5" width="14.85546875" bestFit="1" customWidth="1"/>
  </cols>
  <sheetData>
    <row r="1" spans="1:6" x14ac:dyDescent="0.25">
      <c r="A1" t="s">
        <v>927</v>
      </c>
    </row>
    <row r="2" spans="1:6" x14ac:dyDescent="0.25">
      <c r="A2" t="s">
        <v>864</v>
      </c>
    </row>
    <row r="3" spans="1:6" x14ac:dyDescent="0.25">
      <c r="A3" t="s">
        <v>127</v>
      </c>
      <c r="B3" t="s">
        <v>126</v>
      </c>
      <c r="C3" t="s">
        <v>128</v>
      </c>
      <c r="D3" t="s">
        <v>129</v>
      </c>
    </row>
    <row r="4" spans="1:6" x14ac:dyDescent="0.25">
      <c r="A4">
        <v>1</v>
      </c>
      <c r="B4" t="s">
        <v>1212</v>
      </c>
      <c r="C4">
        <v>371</v>
      </c>
      <c r="D4" t="s">
        <v>635</v>
      </c>
      <c r="E4" t="s">
        <v>636</v>
      </c>
      <c r="F4" t="s">
        <v>563</v>
      </c>
    </row>
    <row r="5" spans="1:6" x14ac:dyDescent="0.25">
      <c r="A5">
        <v>2</v>
      </c>
      <c r="B5" t="s">
        <v>1213</v>
      </c>
      <c r="C5">
        <v>159</v>
      </c>
      <c r="D5" t="s">
        <v>422</v>
      </c>
      <c r="E5" t="s">
        <v>312</v>
      </c>
      <c r="F5" t="s">
        <v>470</v>
      </c>
    </row>
    <row r="6" spans="1:6" x14ac:dyDescent="0.25">
      <c r="A6">
        <v>3</v>
      </c>
      <c r="B6" t="s">
        <v>1214</v>
      </c>
      <c r="C6">
        <v>62</v>
      </c>
      <c r="D6" t="s">
        <v>637</v>
      </c>
      <c r="E6" t="s">
        <v>249</v>
      </c>
      <c r="F6" t="s">
        <v>137</v>
      </c>
    </row>
    <row r="7" spans="1:6" x14ac:dyDescent="0.25">
      <c r="A7">
        <v>4</v>
      </c>
      <c r="B7" t="s">
        <v>1215</v>
      </c>
      <c r="C7">
        <v>64</v>
      </c>
      <c r="D7" t="s">
        <v>638</v>
      </c>
      <c r="E7" t="s">
        <v>245</v>
      </c>
      <c r="F7" t="s">
        <v>137</v>
      </c>
    </row>
    <row r="8" spans="1:6" x14ac:dyDescent="0.25">
      <c r="A8">
        <v>5</v>
      </c>
      <c r="B8" t="s">
        <v>1216</v>
      </c>
      <c r="C8">
        <v>387</v>
      </c>
      <c r="D8" t="s">
        <v>643</v>
      </c>
      <c r="E8" t="s">
        <v>644</v>
      </c>
      <c r="F8" t="s">
        <v>563</v>
      </c>
    </row>
    <row r="9" spans="1:6" x14ac:dyDescent="0.25">
      <c r="A9">
        <v>6</v>
      </c>
      <c r="B9" t="s">
        <v>1217</v>
      </c>
      <c r="C9">
        <v>370</v>
      </c>
      <c r="D9" t="s">
        <v>641</v>
      </c>
      <c r="E9" t="s">
        <v>568</v>
      </c>
      <c r="F9" t="s">
        <v>563</v>
      </c>
    </row>
    <row r="10" spans="1:6" x14ac:dyDescent="0.25">
      <c r="A10">
        <v>7</v>
      </c>
      <c r="B10" t="s">
        <v>1218</v>
      </c>
      <c r="C10">
        <v>431</v>
      </c>
      <c r="D10" t="s">
        <v>653</v>
      </c>
      <c r="E10" t="s">
        <v>654</v>
      </c>
      <c r="F10" t="s">
        <v>572</v>
      </c>
    </row>
    <row r="11" spans="1:6" x14ac:dyDescent="0.25">
      <c r="A11">
        <v>8</v>
      </c>
      <c r="B11" t="s">
        <v>1219</v>
      </c>
      <c r="C11">
        <v>203</v>
      </c>
      <c r="D11" t="s">
        <v>727</v>
      </c>
      <c r="E11" t="s">
        <v>34</v>
      </c>
      <c r="F11" t="s">
        <v>498</v>
      </c>
    </row>
    <row r="12" spans="1:6" x14ac:dyDescent="0.25">
      <c r="A12">
        <v>9</v>
      </c>
      <c r="B12" t="s">
        <v>1220</v>
      </c>
      <c r="C12">
        <v>603</v>
      </c>
      <c r="D12" t="s">
        <v>271</v>
      </c>
      <c r="E12" t="s">
        <v>647</v>
      </c>
      <c r="F12" t="s">
        <v>596</v>
      </c>
    </row>
    <row r="13" spans="1:6" x14ac:dyDescent="0.25">
      <c r="A13">
        <v>10</v>
      </c>
      <c r="B13" t="s">
        <v>1221</v>
      </c>
      <c r="C13">
        <v>375</v>
      </c>
      <c r="D13" t="s">
        <v>639</v>
      </c>
      <c r="E13" t="s">
        <v>640</v>
      </c>
      <c r="F13" t="s">
        <v>563</v>
      </c>
    </row>
    <row r="14" spans="1:6" x14ac:dyDescent="0.25">
      <c r="A14">
        <v>11</v>
      </c>
      <c r="B14" t="s">
        <v>1222</v>
      </c>
      <c r="C14">
        <v>181</v>
      </c>
      <c r="D14" t="s">
        <v>652</v>
      </c>
      <c r="E14" t="s">
        <v>300</v>
      </c>
      <c r="F14" t="s">
        <v>470</v>
      </c>
    </row>
    <row r="15" spans="1:6" x14ac:dyDescent="0.25">
      <c r="A15">
        <v>12</v>
      </c>
      <c r="B15" t="s">
        <v>1223</v>
      </c>
      <c r="C15">
        <v>507</v>
      </c>
      <c r="D15" t="s">
        <v>391</v>
      </c>
      <c r="E15" t="s">
        <v>659</v>
      </c>
      <c r="F15" t="s">
        <v>596</v>
      </c>
    </row>
    <row r="16" spans="1:6" x14ac:dyDescent="0.25">
      <c r="A16">
        <v>13</v>
      </c>
      <c r="B16" t="s">
        <v>1224</v>
      </c>
      <c r="C16">
        <v>66</v>
      </c>
      <c r="D16" t="s">
        <v>648</v>
      </c>
      <c r="E16" t="s">
        <v>649</v>
      </c>
      <c r="F16" t="s">
        <v>137</v>
      </c>
    </row>
    <row r="17" spans="1:6" x14ac:dyDescent="0.25">
      <c r="A17">
        <v>14</v>
      </c>
      <c r="B17" t="s">
        <v>1225</v>
      </c>
      <c r="C17">
        <v>59</v>
      </c>
      <c r="D17" t="s">
        <v>226</v>
      </c>
      <c r="E17" t="s">
        <v>642</v>
      </c>
      <c r="F17" t="s">
        <v>137</v>
      </c>
    </row>
    <row r="18" spans="1:6" x14ac:dyDescent="0.25">
      <c r="A18">
        <v>15</v>
      </c>
      <c r="B18" t="s">
        <v>1226</v>
      </c>
      <c r="C18">
        <v>198</v>
      </c>
      <c r="D18" t="s">
        <v>683</v>
      </c>
      <c r="E18" t="s">
        <v>558</v>
      </c>
      <c r="F18" t="s">
        <v>498</v>
      </c>
    </row>
    <row r="19" spans="1:6" x14ac:dyDescent="0.25">
      <c r="A19">
        <v>16</v>
      </c>
      <c r="B19" t="s">
        <v>1227</v>
      </c>
      <c r="C19">
        <v>484</v>
      </c>
      <c r="D19" t="s">
        <v>645</v>
      </c>
      <c r="E19" t="s">
        <v>646</v>
      </c>
      <c r="F19" t="s">
        <v>596</v>
      </c>
    </row>
    <row r="20" spans="1:6" x14ac:dyDescent="0.25">
      <c r="A20">
        <v>17</v>
      </c>
      <c r="B20" t="s">
        <v>1228</v>
      </c>
      <c r="C20">
        <v>195</v>
      </c>
      <c r="D20" t="s">
        <v>657</v>
      </c>
      <c r="E20" t="s">
        <v>658</v>
      </c>
      <c r="F20" t="s">
        <v>498</v>
      </c>
    </row>
    <row r="21" spans="1:6" x14ac:dyDescent="0.25">
      <c r="A21">
        <v>18</v>
      </c>
      <c r="B21" t="s">
        <v>1229</v>
      </c>
      <c r="C21">
        <v>372</v>
      </c>
      <c r="D21" t="s">
        <v>666</v>
      </c>
      <c r="E21" t="s">
        <v>667</v>
      </c>
      <c r="F21" t="s">
        <v>563</v>
      </c>
    </row>
    <row r="22" spans="1:6" x14ac:dyDescent="0.25">
      <c r="A22">
        <v>19</v>
      </c>
      <c r="B22" t="s">
        <v>1230</v>
      </c>
      <c r="C22">
        <v>438</v>
      </c>
      <c r="D22" t="s">
        <v>671</v>
      </c>
      <c r="E22" t="s">
        <v>335</v>
      </c>
      <c r="F22" t="s">
        <v>572</v>
      </c>
    </row>
    <row r="23" spans="1:6" x14ac:dyDescent="0.25">
      <c r="A23">
        <v>20</v>
      </c>
      <c r="B23" t="s">
        <v>1231</v>
      </c>
      <c r="C23">
        <v>429</v>
      </c>
      <c r="D23" t="s">
        <v>664</v>
      </c>
      <c r="E23" t="s">
        <v>665</v>
      </c>
      <c r="F23" t="s">
        <v>572</v>
      </c>
    </row>
    <row r="24" spans="1:6" x14ac:dyDescent="0.25">
      <c r="A24">
        <v>21</v>
      </c>
      <c r="B24" t="s">
        <v>1232</v>
      </c>
      <c r="C24">
        <v>441</v>
      </c>
      <c r="D24" t="s">
        <v>672</v>
      </c>
      <c r="E24" t="s">
        <v>673</v>
      </c>
      <c r="F24" t="s">
        <v>572</v>
      </c>
    </row>
    <row r="25" spans="1:6" x14ac:dyDescent="0.25">
      <c r="A25">
        <v>22</v>
      </c>
      <c r="B25" t="s">
        <v>1233</v>
      </c>
      <c r="C25">
        <v>121</v>
      </c>
      <c r="D25" t="str">
        <f>"Nikolas"</f>
        <v>Nikolas</v>
      </c>
      <c r="E25" t="str">
        <f>"Agafonow"</f>
        <v>Agafonow</v>
      </c>
      <c r="F25" t="str">
        <f>"Abbotsford Virtual School"</f>
        <v>Abbotsford Virtual School</v>
      </c>
    </row>
    <row r="26" spans="1:6" x14ac:dyDescent="0.25">
      <c r="A26">
        <v>23</v>
      </c>
      <c r="B26" t="s">
        <v>1234</v>
      </c>
      <c r="C26">
        <v>186</v>
      </c>
      <c r="D26" t="s">
        <v>681</v>
      </c>
      <c r="E26" t="s">
        <v>682</v>
      </c>
      <c r="F26" t="s">
        <v>470</v>
      </c>
    </row>
    <row r="27" spans="1:6" x14ac:dyDescent="0.25">
      <c r="A27">
        <v>24</v>
      </c>
      <c r="B27" t="s">
        <v>1235</v>
      </c>
      <c r="C27">
        <v>294</v>
      </c>
      <c r="D27" t="s">
        <v>669</v>
      </c>
      <c r="E27" t="s">
        <v>670</v>
      </c>
      <c r="F27" t="s">
        <v>50</v>
      </c>
    </row>
    <row r="28" spans="1:6" x14ac:dyDescent="0.25">
      <c r="A28">
        <v>25</v>
      </c>
      <c r="B28" t="s">
        <v>1236</v>
      </c>
      <c r="C28">
        <v>450</v>
      </c>
      <c r="D28" t="s">
        <v>690</v>
      </c>
      <c r="E28" t="s">
        <v>558</v>
      </c>
      <c r="F28" t="s">
        <v>572</v>
      </c>
    </row>
    <row r="29" spans="1:6" x14ac:dyDescent="0.25">
      <c r="A29">
        <v>26</v>
      </c>
      <c r="B29" t="s">
        <v>1237</v>
      </c>
      <c r="C29">
        <v>63</v>
      </c>
      <c r="D29" t="s">
        <v>668</v>
      </c>
      <c r="E29" t="s">
        <v>262</v>
      </c>
      <c r="F29" t="s">
        <v>137</v>
      </c>
    </row>
    <row r="30" spans="1:6" x14ac:dyDescent="0.25">
      <c r="A30">
        <v>27</v>
      </c>
      <c r="B30" t="s">
        <v>1238</v>
      </c>
      <c r="C30">
        <v>218</v>
      </c>
      <c r="D30" t="s">
        <v>635</v>
      </c>
      <c r="E30" t="s">
        <v>674</v>
      </c>
      <c r="F30" t="s">
        <v>498</v>
      </c>
    </row>
    <row r="31" spans="1:6" x14ac:dyDescent="0.25">
      <c r="A31">
        <v>28</v>
      </c>
      <c r="B31" t="s">
        <v>1239</v>
      </c>
      <c r="C31">
        <v>369</v>
      </c>
      <c r="D31" t="s">
        <v>349</v>
      </c>
      <c r="E31" t="s">
        <v>680</v>
      </c>
      <c r="F31" t="s">
        <v>563</v>
      </c>
    </row>
    <row r="32" spans="1:6" x14ac:dyDescent="0.25">
      <c r="A32">
        <v>29</v>
      </c>
      <c r="B32" t="s">
        <v>1240</v>
      </c>
      <c r="C32">
        <v>275</v>
      </c>
      <c r="D32" t="s">
        <v>695</v>
      </c>
      <c r="E32" t="s">
        <v>696</v>
      </c>
      <c r="F32" t="s">
        <v>525</v>
      </c>
    </row>
    <row r="33" spans="1:8" x14ac:dyDescent="0.25">
      <c r="A33">
        <v>30</v>
      </c>
      <c r="B33" t="s">
        <v>1241</v>
      </c>
      <c r="C33">
        <v>376</v>
      </c>
      <c r="D33" t="s">
        <v>678</v>
      </c>
      <c r="E33" t="s">
        <v>679</v>
      </c>
      <c r="F33" t="s">
        <v>563</v>
      </c>
    </row>
    <row r="34" spans="1:8" x14ac:dyDescent="0.25">
      <c r="A34">
        <v>31</v>
      </c>
      <c r="B34" t="s">
        <v>1242</v>
      </c>
      <c r="C34">
        <v>440</v>
      </c>
      <c r="D34" t="s">
        <v>676</v>
      </c>
      <c r="E34" t="s">
        <v>677</v>
      </c>
      <c r="F34" t="s">
        <v>572</v>
      </c>
    </row>
    <row r="35" spans="1:8" x14ac:dyDescent="0.25">
      <c r="A35">
        <v>32</v>
      </c>
      <c r="B35" t="s">
        <v>1243</v>
      </c>
      <c r="C35">
        <v>65</v>
      </c>
      <c r="D35" t="s">
        <v>684</v>
      </c>
      <c r="E35" t="s">
        <v>4</v>
      </c>
      <c r="F35" t="s">
        <v>137</v>
      </c>
    </row>
    <row r="36" spans="1:8" x14ac:dyDescent="0.25">
      <c r="A36">
        <v>33</v>
      </c>
      <c r="B36" t="s">
        <v>1244</v>
      </c>
      <c r="C36">
        <v>373</v>
      </c>
      <c r="D36" t="s">
        <v>678</v>
      </c>
      <c r="E36" t="s">
        <v>687</v>
      </c>
      <c r="F36" t="s">
        <v>563</v>
      </c>
    </row>
    <row r="37" spans="1:8" x14ac:dyDescent="0.25">
      <c r="A37">
        <v>34</v>
      </c>
      <c r="B37" t="s">
        <v>1079</v>
      </c>
      <c r="C37">
        <v>185</v>
      </c>
      <c r="D37" t="s">
        <v>702</v>
      </c>
      <c r="E37" t="s">
        <v>703</v>
      </c>
      <c r="F37" t="s">
        <v>470</v>
      </c>
    </row>
    <row r="38" spans="1:8" x14ac:dyDescent="0.25">
      <c r="A38">
        <v>35</v>
      </c>
      <c r="B38" t="s">
        <v>1245</v>
      </c>
      <c r="C38">
        <v>525</v>
      </c>
      <c r="D38" t="s">
        <v>693</v>
      </c>
      <c r="E38" t="s">
        <v>694</v>
      </c>
      <c r="F38" t="s">
        <v>596</v>
      </c>
    </row>
    <row r="39" spans="1:8" x14ac:dyDescent="0.25">
      <c r="A39">
        <v>36</v>
      </c>
      <c r="B39" t="s">
        <v>1246</v>
      </c>
      <c r="C39">
        <v>164</v>
      </c>
      <c r="D39" t="s">
        <v>685</v>
      </c>
      <c r="E39" t="s">
        <v>686</v>
      </c>
      <c r="F39" t="s">
        <v>470</v>
      </c>
    </row>
    <row r="40" spans="1:8" x14ac:dyDescent="0.25">
      <c r="A40">
        <v>37</v>
      </c>
      <c r="B40" t="s">
        <v>1247</v>
      </c>
      <c r="C40">
        <v>439</v>
      </c>
      <c r="D40" t="s">
        <v>675</v>
      </c>
      <c r="E40" t="s">
        <v>63</v>
      </c>
      <c r="F40" t="s">
        <v>572</v>
      </c>
    </row>
    <row r="41" spans="1:8" x14ac:dyDescent="0.25">
      <c r="A41">
        <v>38</v>
      </c>
      <c r="B41" t="s">
        <v>1275</v>
      </c>
      <c r="C41">
        <v>217</v>
      </c>
      <c r="D41" t="s">
        <v>515</v>
      </c>
      <c r="E41" t="s">
        <v>516</v>
      </c>
      <c r="F41" t="s">
        <v>1196</v>
      </c>
      <c r="G41" t="s">
        <v>1276</v>
      </c>
      <c r="H41" t="s">
        <v>498</v>
      </c>
    </row>
    <row r="42" spans="1:8" x14ac:dyDescent="0.25">
      <c r="A42">
        <v>39</v>
      </c>
      <c r="B42" t="s">
        <v>1248</v>
      </c>
      <c r="C42">
        <v>524</v>
      </c>
      <c r="D42" t="s">
        <v>699</v>
      </c>
      <c r="E42" t="s">
        <v>700</v>
      </c>
      <c r="F42" t="s">
        <v>596</v>
      </c>
    </row>
    <row r="43" spans="1:8" x14ac:dyDescent="0.25">
      <c r="A43">
        <v>40</v>
      </c>
      <c r="B43" t="s">
        <v>1249</v>
      </c>
      <c r="C43">
        <v>279</v>
      </c>
      <c r="D43" t="s">
        <v>710</v>
      </c>
      <c r="E43" t="s">
        <v>343</v>
      </c>
      <c r="F43" t="s">
        <v>525</v>
      </c>
    </row>
    <row r="44" spans="1:8" x14ac:dyDescent="0.25">
      <c r="A44">
        <v>41</v>
      </c>
      <c r="B44" t="s">
        <v>1250</v>
      </c>
      <c r="C44">
        <v>113</v>
      </c>
      <c r="D44" t="s">
        <v>688</v>
      </c>
      <c r="E44" t="s">
        <v>689</v>
      </c>
      <c r="F44" t="s">
        <v>461</v>
      </c>
    </row>
    <row r="45" spans="1:8" x14ac:dyDescent="0.25">
      <c r="A45">
        <v>42</v>
      </c>
      <c r="B45" t="s">
        <v>1251</v>
      </c>
      <c r="C45">
        <v>207</v>
      </c>
      <c r="D45" t="s">
        <v>691</v>
      </c>
      <c r="E45" t="s">
        <v>692</v>
      </c>
      <c r="F45" t="s">
        <v>498</v>
      </c>
    </row>
    <row r="46" spans="1:8" x14ac:dyDescent="0.25">
      <c r="A46">
        <v>43</v>
      </c>
      <c r="B46" t="s">
        <v>1252</v>
      </c>
      <c r="C46">
        <v>448</v>
      </c>
      <c r="D46" t="s">
        <v>704</v>
      </c>
      <c r="E46" t="s">
        <v>287</v>
      </c>
      <c r="F46" t="s">
        <v>572</v>
      </c>
    </row>
    <row r="47" spans="1:8" x14ac:dyDescent="0.25">
      <c r="A47">
        <v>44</v>
      </c>
      <c r="B47" t="s">
        <v>1253</v>
      </c>
      <c r="C47">
        <v>518</v>
      </c>
      <c r="D47" t="s">
        <v>425</v>
      </c>
      <c r="E47" t="s">
        <v>697</v>
      </c>
      <c r="F47" t="s">
        <v>596</v>
      </c>
    </row>
    <row r="48" spans="1:8" x14ac:dyDescent="0.25">
      <c r="A48">
        <v>45</v>
      </c>
      <c r="B48" t="s">
        <v>1254</v>
      </c>
      <c r="C48">
        <v>278</v>
      </c>
      <c r="D48" t="s">
        <v>648</v>
      </c>
      <c r="E48" t="s">
        <v>490</v>
      </c>
      <c r="F48" t="s">
        <v>525</v>
      </c>
    </row>
    <row r="49" spans="1:6" x14ac:dyDescent="0.25">
      <c r="A49">
        <v>46</v>
      </c>
      <c r="B49" t="s">
        <v>1255</v>
      </c>
      <c r="C49">
        <v>197</v>
      </c>
      <c r="D49" t="s">
        <v>327</v>
      </c>
      <c r="E49" t="s">
        <v>698</v>
      </c>
      <c r="F49" t="s">
        <v>498</v>
      </c>
    </row>
    <row r="50" spans="1:6" x14ac:dyDescent="0.25">
      <c r="A50">
        <v>47</v>
      </c>
      <c r="B50" t="s">
        <v>1256</v>
      </c>
      <c r="C50">
        <v>199</v>
      </c>
      <c r="D50" t="s">
        <v>712</v>
      </c>
      <c r="E50" t="s">
        <v>713</v>
      </c>
      <c r="F50" t="s">
        <v>498</v>
      </c>
    </row>
    <row r="51" spans="1:6" x14ac:dyDescent="0.25">
      <c r="A51">
        <v>48</v>
      </c>
      <c r="B51" t="s">
        <v>1257</v>
      </c>
      <c r="C51">
        <v>216</v>
      </c>
      <c r="D51" t="s">
        <v>317</v>
      </c>
      <c r="E51" t="s">
        <v>701</v>
      </c>
      <c r="F51" t="s">
        <v>498</v>
      </c>
    </row>
    <row r="52" spans="1:6" x14ac:dyDescent="0.25">
      <c r="A52">
        <v>49</v>
      </c>
      <c r="B52" t="s">
        <v>1258</v>
      </c>
      <c r="C52">
        <v>277</v>
      </c>
      <c r="D52" t="s">
        <v>707</v>
      </c>
      <c r="E52" t="s">
        <v>708</v>
      </c>
      <c r="F52" t="s">
        <v>525</v>
      </c>
    </row>
    <row r="53" spans="1:6" x14ac:dyDescent="0.25">
      <c r="A53">
        <v>50</v>
      </c>
      <c r="B53" t="s">
        <v>1259</v>
      </c>
      <c r="C53">
        <v>171</v>
      </c>
      <c r="D53" t="s">
        <v>267</v>
      </c>
      <c r="E53" t="s">
        <v>726</v>
      </c>
      <c r="F53" t="s">
        <v>470</v>
      </c>
    </row>
    <row r="54" spans="1:6" x14ac:dyDescent="0.25">
      <c r="A54">
        <v>51</v>
      </c>
      <c r="B54" t="s">
        <v>1260</v>
      </c>
      <c r="C54">
        <v>109</v>
      </c>
      <c r="D54" t="s">
        <v>715</v>
      </c>
      <c r="E54" t="s">
        <v>716</v>
      </c>
      <c r="F54" t="s">
        <v>431</v>
      </c>
    </row>
    <row r="55" spans="1:6" x14ac:dyDescent="0.25">
      <c r="A55">
        <v>52</v>
      </c>
      <c r="B55" t="s">
        <v>1261</v>
      </c>
      <c r="C55">
        <v>167</v>
      </c>
      <c r="D55" t="s">
        <v>709</v>
      </c>
      <c r="E55" t="s">
        <v>43</v>
      </c>
      <c r="F55" t="s">
        <v>470</v>
      </c>
    </row>
    <row r="56" spans="1:6" x14ac:dyDescent="0.25">
      <c r="A56">
        <v>53</v>
      </c>
      <c r="B56" t="s">
        <v>1262</v>
      </c>
      <c r="C56">
        <v>271</v>
      </c>
      <c r="D56" t="s">
        <v>722</v>
      </c>
      <c r="E56" t="s">
        <v>74</v>
      </c>
      <c r="F56" t="s">
        <v>525</v>
      </c>
    </row>
    <row r="57" spans="1:6" x14ac:dyDescent="0.25">
      <c r="A57">
        <v>54</v>
      </c>
      <c r="B57" t="s">
        <v>1263</v>
      </c>
      <c r="C57">
        <v>276</v>
      </c>
      <c r="D57" t="s">
        <v>386</v>
      </c>
      <c r="E57" t="s">
        <v>714</v>
      </c>
      <c r="F57" t="s">
        <v>525</v>
      </c>
    </row>
    <row r="58" spans="1:6" x14ac:dyDescent="0.25">
      <c r="A58">
        <v>55</v>
      </c>
      <c r="B58" t="s">
        <v>1264</v>
      </c>
      <c r="C58">
        <v>443</v>
      </c>
      <c r="D58" t="s">
        <v>279</v>
      </c>
      <c r="E58" t="s">
        <v>27</v>
      </c>
      <c r="F58" t="s">
        <v>572</v>
      </c>
    </row>
    <row r="59" spans="1:6" x14ac:dyDescent="0.25">
      <c r="A59">
        <v>56</v>
      </c>
      <c r="B59" t="s">
        <v>1265</v>
      </c>
      <c r="C59">
        <v>447</v>
      </c>
      <c r="D59" t="s">
        <v>720</v>
      </c>
      <c r="E59" t="s">
        <v>721</v>
      </c>
      <c r="F59" t="s">
        <v>572</v>
      </c>
    </row>
    <row r="60" spans="1:6" x14ac:dyDescent="0.25">
      <c r="A60">
        <v>57</v>
      </c>
      <c r="B60" t="s">
        <v>1266</v>
      </c>
      <c r="C60">
        <v>223</v>
      </c>
      <c r="D60" t="s">
        <v>728</v>
      </c>
      <c r="E60" t="s">
        <v>729</v>
      </c>
      <c r="F60" t="s">
        <v>498</v>
      </c>
    </row>
    <row r="61" spans="1:6" x14ac:dyDescent="0.25">
      <c r="A61">
        <v>58</v>
      </c>
      <c r="B61" t="s">
        <v>1267</v>
      </c>
      <c r="C61">
        <v>446</v>
      </c>
      <c r="D61" t="s">
        <v>46</v>
      </c>
      <c r="E61" t="s">
        <v>719</v>
      </c>
      <c r="F61" t="s">
        <v>572</v>
      </c>
    </row>
    <row r="62" spans="1:6" x14ac:dyDescent="0.25">
      <c r="A62">
        <v>59</v>
      </c>
      <c r="B62" t="s">
        <v>1268</v>
      </c>
      <c r="C62">
        <v>280</v>
      </c>
      <c r="D62" t="s">
        <v>717</v>
      </c>
      <c r="E62" t="s">
        <v>718</v>
      </c>
      <c r="F62" t="s">
        <v>525</v>
      </c>
    </row>
    <row r="63" spans="1:6" x14ac:dyDescent="0.25">
      <c r="A63">
        <v>60</v>
      </c>
      <c r="B63" t="s">
        <v>1269</v>
      </c>
      <c r="C63">
        <v>285</v>
      </c>
      <c r="D63" t="s">
        <v>417</v>
      </c>
      <c r="E63" t="s">
        <v>552</v>
      </c>
      <c r="F63" t="s">
        <v>50</v>
      </c>
    </row>
    <row r="64" spans="1:6" x14ac:dyDescent="0.25">
      <c r="A64">
        <v>61</v>
      </c>
      <c r="B64" t="s">
        <v>1270</v>
      </c>
      <c r="C64">
        <v>112</v>
      </c>
      <c r="D64" t="s">
        <v>652</v>
      </c>
      <c r="E64" t="s">
        <v>312</v>
      </c>
      <c r="F64" t="s">
        <v>461</v>
      </c>
    </row>
    <row r="65" spans="1:6" x14ac:dyDescent="0.25">
      <c r="A65">
        <v>62</v>
      </c>
      <c r="B65" t="s">
        <v>1271</v>
      </c>
      <c r="C65">
        <v>612</v>
      </c>
      <c r="D65" t="s">
        <v>1272</v>
      </c>
      <c r="E65" t="s">
        <v>1273</v>
      </c>
      <c r="F65" t="s">
        <v>1274</v>
      </c>
    </row>
    <row r="67" spans="1:6" x14ac:dyDescent="0.25">
      <c r="A67" t="s">
        <v>220</v>
      </c>
    </row>
    <row r="68" spans="1:6" x14ac:dyDescent="0.25">
      <c r="A68">
        <v>473</v>
      </c>
      <c r="B68" t="s">
        <v>660</v>
      </c>
      <c r="C68" t="s">
        <v>661</v>
      </c>
      <c r="D68" t="s">
        <v>1196</v>
      </c>
      <c r="E68" t="s">
        <v>1109</v>
      </c>
      <c r="F68" t="s">
        <v>572</v>
      </c>
    </row>
    <row r="69" spans="1:6" x14ac:dyDescent="0.25">
      <c r="A69">
        <v>374</v>
      </c>
      <c r="B69" t="s">
        <v>662</v>
      </c>
      <c r="C69" t="s">
        <v>663</v>
      </c>
      <c r="D69" t="s">
        <v>1196</v>
      </c>
      <c r="E69" t="s">
        <v>1109</v>
      </c>
      <c r="F69" t="s">
        <v>563</v>
      </c>
    </row>
    <row r="70" spans="1:6" x14ac:dyDescent="0.25">
      <c r="A70">
        <v>377</v>
      </c>
      <c r="B70" t="s">
        <v>650</v>
      </c>
      <c r="C70" t="s">
        <v>651</v>
      </c>
      <c r="D70" t="s">
        <v>1196</v>
      </c>
      <c r="E70" t="s">
        <v>1109</v>
      </c>
      <c r="F70" t="s">
        <v>563</v>
      </c>
    </row>
    <row r="71" spans="1:6" x14ac:dyDescent="0.25">
      <c r="A71">
        <v>508</v>
      </c>
      <c r="B71" t="s">
        <v>655</v>
      </c>
      <c r="C71" t="s">
        <v>656</v>
      </c>
      <c r="D71" t="s">
        <v>1196</v>
      </c>
      <c r="E71" t="s">
        <v>1109</v>
      </c>
      <c r="F71" t="s">
        <v>596</v>
      </c>
    </row>
    <row r="72" spans="1:6" x14ac:dyDescent="0.25">
      <c r="A72">
        <v>434</v>
      </c>
      <c r="B72" t="s">
        <v>267</v>
      </c>
      <c r="C72" t="s">
        <v>253</v>
      </c>
      <c r="D72" t="s">
        <v>1196</v>
      </c>
      <c r="E72" t="s">
        <v>1109</v>
      </c>
      <c r="F72" t="s">
        <v>572</v>
      </c>
    </row>
    <row r="73" spans="1:6" x14ac:dyDescent="0.25">
      <c r="A73">
        <v>270</v>
      </c>
      <c r="B73" t="s">
        <v>705</v>
      </c>
      <c r="C73" t="s">
        <v>706</v>
      </c>
      <c r="D73" t="s">
        <v>1196</v>
      </c>
      <c r="E73" t="s">
        <v>1109</v>
      </c>
      <c r="F73" t="s">
        <v>525</v>
      </c>
    </row>
    <row r="74" spans="1:6" x14ac:dyDescent="0.25">
      <c r="A74">
        <v>522</v>
      </c>
      <c r="B74" t="s">
        <v>664</v>
      </c>
      <c r="C74" t="s">
        <v>711</v>
      </c>
      <c r="D74" t="s">
        <v>1196</v>
      </c>
      <c r="E74" t="s">
        <v>1109</v>
      </c>
      <c r="F74" t="s">
        <v>596</v>
      </c>
    </row>
    <row r="75" spans="1:6" x14ac:dyDescent="0.25">
      <c r="A75">
        <v>60</v>
      </c>
      <c r="B75" t="s">
        <v>723</v>
      </c>
      <c r="C75" t="s">
        <v>724</v>
      </c>
      <c r="D75" t="s">
        <v>1196</v>
      </c>
      <c r="E75" t="s">
        <v>1109</v>
      </c>
      <c r="F75" t="s">
        <v>137</v>
      </c>
    </row>
    <row r="76" spans="1:6" x14ac:dyDescent="0.25">
      <c r="A76">
        <v>61</v>
      </c>
      <c r="B76" t="s">
        <v>254</v>
      </c>
      <c r="C76" t="s">
        <v>725</v>
      </c>
      <c r="D76" t="s">
        <v>1196</v>
      </c>
      <c r="E76" t="s">
        <v>1109</v>
      </c>
      <c r="F76" t="s">
        <v>137</v>
      </c>
    </row>
    <row r="77" spans="1:6" x14ac:dyDescent="0.25">
      <c r="A77">
        <v>201</v>
      </c>
      <c r="B77" t="s">
        <v>499</v>
      </c>
      <c r="C77" t="s">
        <v>500</v>
      </c>
      <c r="D77" t="s">
        <v>1196</v>
      </c>
      <c r="E77" t="s">
        <v>1109</v>
      </c>
      <c r="F77" t="s">
        <v>498</v>
      </c>
    </row>
    <row r="78" spans="1:6" x14ac:dyDescent="0.25">
      <c r="A78">
        <v>225</v>
      </c>
      <c r="B78" t="s">
        <v>730</v>
      </c>
      <c r="C78" t="s">
        <v>731</v>
      </c>
      <c r="D78" t="s">
        <v>1196</v>
      </c>
      <c r="E78" t="s">
        <v>1109</v>
      </c>
      <c r="F78" t="s">
        <v>498</v>
      </c>
    </row>
    <row r="79" spans="1:6" x14ac:dyDescent="0.25">
      <c r="A79">
        <v>267</v>
      </c>
      <c r="B79" t="s">
        <v>732</v>
      </c>
      <c r="C79" t="s">
        <v>733</v>
      </c>
      <c r="D79" t="s">
        <v>1196</v>
      </c>
      <c r="E79" t="s">
        <v>1109</v>
      </c>
      <c r="F79" t="s">
        <v>525</v>
      </c>
    </row>
    <row r="80" spans="1:6" x14ac:dyDescent="0.25">
      <c r="A80">
        <v>281</v>
      </c>
      <c r="B80" t="s">
        <v>734</v>
      </c>
      <c r="C80" t="s">
        <v>735</v>
      </c>
      <c r="D80" t="s">
        <v>1196</v>
      </c>
      <c r="E80" t="s">
        <v>1109</v>
      </c>
      <c r="F80" t="s">
        <v>525</v>
      </c>
    </row>
    <row r="81" spans="1:6" x14ac:dyDescent="0.25">
      <c r="A81">
        <v>430</v>
      </c>
      <c r="B81" t="s">
        <v>736</v>
      </c>
      <c r="C81" t="s">
        <v>737</v>
      </c>
      <c r="D81" t="s">
        <v>1196</v>
      </c>
      <c r="E81" t="s">
        <v>1109</v>
      </c>
      <c r="F81" t="s">
        <v>572</v>
      </c>
    </row>
    <row r="82" spans="1:6" x14ac:dyDescent="0.25">
      <c r="A82">
        <v>432</v>
      </c>
      <c r="B82" t="s">
        <v>738</v>
      </c>
      <c r="C82" t="s">
        <v>65</v>
      </c>
      <c r="D82" t="s">
        <v>1196</v>
      </c>
      <c r="E82" t="s">
        <v>1109</v>
      </c>
      <c r="F82" t="s">
        <v>572</v>
      </c>
    </row>
    <row r="83" spans="1:6" x14ac:dyDescent="0.25">
      <c r="A83">
        <v>433</v>
      </c>
      <c r="B83" t="s">
        <v>417</v>
      </c>
      <c r="C83" t="s">
        <v>430</v>
      </c>
      <c r="D83" t="s">
        <v>1196</v>
      </c>
      <c r="E83" t="s">
        <v>1109</v>
      </c>
      <c r="F83" t="s">
        <v>572</v>
      </c>
    </row>
    <row r="84" spans="1:6" x14ac:dyDescent="0.25">
      <c r="A84">
        <v>451</v>
      </c>
      <c r="B84" t="s">
        <v>739</v>
      </c>
      <c r="C84" t="s">
        <v>740</v>
      </c>
      <c r="D84" t="s">
        <v>1196</v>
      </c>
      <c r="E84" t="s">
        <v>1109</v>
      </c>
      <c r="F84" t="s">
        <v>572</v>
      </c>
    </row>
    <row r="85" spans="1:6" x14ac:dyDescent="0.25">
      <c r="A85">
        <v>452</v>
      </c>
      <c r="B85" t="s">
        <v>741</v>
      </c>
      <c r="C85" t="s">
        <v>742</v>
      </c>
      <c r="D85" t="s">
        <v>1196</v>
      </c>
      <c r="E85" t="s">
        <v>1109</v>
      </c>
      <c r="F85" t="s">
        <v>572</v>
      </c>
    </row>
    <row r="86" spans="1:6" x14ac:dyDescent="0.25">
      <c r="A86">
        <v>492</v>
      </c>
      <c r="B86" t="s">
        <v>668</v>
      </c>
      <c r="C86" t="s">
        <v>743</v>
      </c>
      <c r="D86" t="s">
        <v>1196</v>
      </c>
      <c r="E86" t="s">
        <v>1109</v>
      </c>
      <c r="F86" t="s">
        <v>596</v>
      </c>
    </row>
    <row r="87" spans="1:6" x14ac:dyDescent="0.25">
      <c r="A87">
        <v>496</v>
      </c>
      <c r="B87" t="s">
        <v>425</v>
      </c>
      <c r="C87" t="s">
        <v>744</v>
      </c>
      <c r="D87" t="s">
        <v>1196</v>
      </c>
      <c r="E87" t="s">
        <v>1109</v>
      </c>
      <c r="F87" t="s">
        <v>596</v>
      </c>
    </row>
    <row r="88" spans="1:6" x14ac:dyDescent="0.25">
      <c r="A88">
        <v>498</v>
      </c>
      <c r="B88" t="s">
        <v>271</v>
      </c>
      <c r="C88" t="s">
        <v>745</v>
      </c>
      <c r="D88" t="s">
        <v>1196</v>
      </c>
      <c r="E88" t="s">
        <v>1109</v>
      </c>
      <c r="F88" t="s">
        <v>596</v>
      </c>
    </row>
    <row r="89" spans="1:6" x14ac:dyDescent="0.25">
      <c r="A89">
        <v>500</v>
      </c>
      <c r="B89" t="s">
        <v>370</v>
      </c>
      <c r="C89" t="s">
        <v>743</v>
      </c>
      <c r="D89" t="s">
        <v>1196</v>
      </c>
      <c r="E89" t="s">
        <v>1109</v>
      </c>
      <c r="F89" t="s">
        <v>596</v>
      </c>
    </row>
    <row r="90" spans="1:6" x14ac:dyDescent="0.25">
      <c r="A90">
        <v>523</v>
      </c>
      <c r="B90" t="s">
        <v>746</v>
      </c>
      <c r="C90" t="s">
        <v>63</v>
      </c>
      <c r="D90" t="s">
        <v>1196</v>
      </c>
      <c r="E90" t="s">
        <v>1109</v>
      </c>
      <c r="F90" t="s">
        <v>596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34" workbookViewId="0">
      <selection activeCell="A48" sqref="A48:XFD57"/>
    </sheetView>
  </sheetViews>
  <sheetFormatPr defaultRowHeight="15" x14ac:dyDescent="0.25"/>
  <cols>
    <col min="4" max="4" width="8.5703125" bestFit="1" customWidth="1"/>
    <col min="5" max="5" width="13.28515625" bestFit="1" customWidth="1"/>
  </cols>
  <sheetData>
    <row r="1" spans="1:8" x14ac:dyDescent="0.25">
      <c r="A1" t="s">
        <v>927</v>
      </c>
    </row>
    <row r="2" spans="1:8" x14ac:dyDescent="0.25">
      <c r="A2" t="s">
        <v>862</v>
      </c>
    </row>
    <row r="3" spans="1:8" x14ac:dyDescent="0.25">
      <c r="A3" t="s">
        <v>127</v>
      </c>
      <c r="B3" t="s">
        <v>126</v>
      </c>
      <c r="C3" t="s">
        <v>128</v>
      </c>
      <c r="D3" t="s">
        <v>129</v>
      </c>
      <c r="F3" t="s">
        <v>130</v>
      </c>
    </row>
    <row r="4" spans="1:8" x14ac:dyDescent="0.25">
      <c r="A4">
        <v>1</v>
      </c>
      <c r="B4" t="s">
        <v>1277</v>
      </c>
      <c r="C4">
        <v>212</v>
      </c>
      <c r="D4" t="s">
        <v>257</v>
      </c>
      <c r="E4" t="s">
        <v>703</v>
      </c>
      <c r="F4" t="s">
        <v>1196</v>
      </c>
      <c r="G4" t="s">
        <v>1161</v>
      </c>
      <c r="H4" t="s">
        <v>498</v>
      </c>
    </row>
    <row r="5" spans="1:8" x14ac:dyDescent="0.25">
      <c r="A5">
        <v>2</v>
      </c>
      <c r="B5" t="s">
        <v>1278</v>
      </c>
      <c r="C5">
        <v>348</v>
      </c>
      <c r="D5" t="str">
        <f>"Ryan"</f>
        <v>Ryan</v>
      </c>
      <c r="E5" t="str">
        <f>"Schillings"</f>
        <v>Schillings</v>
      </c>
      <c r="F5" t="str">
        <f>"M"</f>
        <v>M</v>
      </c>
      <c r="G5" t="str">
        <f>"Grade 7"</f>
        <v>Grade 7</v>
      </c>
      <c r="H5" t="str">
        <f>"Ecole des Deux-Rives"</f>
        <v>Ecole des Deux-Rives</v>
      </c>
    </row>
    <row r="6" spans="1:8" x14ac:dyDescent="0.25">
      <c r="A6">
        <v>3</v>
      </c>
      <c r="B6" t="s">
        <v>1279</v>
      </c>
      <c r="C6">
        <v>584</v>
      </c>
      <c r="D6" t="s">
        <v>749</v>
      </c>
      <c r="E6" t="s">
        <v>41</v>
      </c>
      <c r="F6" t="s">
        <v>1196</v>
      </c>
      <c r="G6" t="s">
        <v>1161</v>
      </c>
      <c r="H6" t="s">
        <v>525</v>
      </c>
    </row>
    <row r="7" spans="1:8" x14ac:dyDescent="0.25">
      <c r="A7">
        <v>4</v>
      </c>
      <c r="B7" t="s">
        <v>1280</v>
      </c>
      <c r="C7">
        <v>211</v>
      </c>
      <c r="D7" t="s">
        <v>753</v>
      </c>
      <c r="E7" t="s">
        <v>754</v>
      </c>
      <c r="F7" t="s">
        <v>1196</v>
      </c>
      <c r="G7" t="s">
        <v>1161</v>
      </c>
      <c r="H7" t="s">
        <v>498</v>
      </c>
    </row>
    <row r="8" spans="1:8" x14ac:dyDescent="0.25">
      <c r="A8">
        <v>5</v>
      </c>
      <c r="B8" t="s">
        <v>1281</v>
      </c>
      <c r="C8">
        <v>219</v>
      </c>
      <c r="D8" t="s">
        <v>279</v>
      </c>
      <c r="E8" t="s">
        <v>748</v>
      </c>
      <c r="F8" t="s">
        <v>1196</v>
      </c>
      <c r="G8" t="s">
        <v>1161</v>
      </c>
      <c r="H8" t="s">
        <v>498</v>
      </c>
    </row>
    <row r="9" spans="1:8" x14ac:dyDescent="0.25">
      <c r="A9">
        <v>6</v>
      </c>
      <c r="B9" t="s">
        <v>1282</v>
      </c>
      <c r="C9">
        <v>454</v>
      </c>
      <c r="D9" t="s">
        <v>752</v>
      </c>
      <c r="E9" t="s">
        <v>558</v>
      </c>
      <c r="F9" t="s">
        <v>1196</v>
      </c>
      <c r="G9" t="s">
        <v>1161</v>
      </c>
      <c r="H9" t="s">
        <v>572</v>
      </c>
    </row>
    <row r="10" spans="1:8" x14ac:dyDescent="0.25">
      <c r="A10">
        <v>7</v>
      </c>
      <c r="B10" t="s">
        <v>1283</v>
      </c>
      <c r="C10">
        <v>618</v>
      </c>
      <c r="D10" t="s">
        <v>746</v>
      </c>
      <c r="E10" t="s">
        <v>1284</v>
      </c>
      <c r="F10" t="s">
        <v>1196</v>
      </c>
      <c r="G10" t="s">
        <v>1161</v>
      </c>
      <c r="H10" t="s">
        <v>498</v>
      </c>
    </row>
    <row r="11" spans="1:8" x14ac:dyDescent="0.25">
      <c r="A11">
        <v>8</v>
      </c>
      <c r="B11" t="s">
        <v>1285</v>
      </c>
      <c r="C11">
        <v>122</v>
      </c>
      <c r="D11" t="str">
        <f>"Trask"</f>
        <v>Trask</v>
      </c>
      <c r="E11" t="str">
        <f>"Lenz"</f>
        <v>Lenz</v>
      </c>
      <c r="F11" t="str">
        <f>"M"</f>
        <v>M</v>
      </c>
      <c r="G11" t="str">
        <f>"Grade 7"</f>
        <v>Grade 7</v>
      </c>
      <c r="H11" t="str">
        <f>"Abbotsford Virtual School"</f>
        <v>Abbotsford Virtual School</v>
      </c>
    </row>
    <row r="12" spans="1:8" x14ac:dyDescent="0.25">
      <c r="A12">
        <v>9</v>
      </c>
      <c r="B12" t="s">
        <v>1286</v>
      </c>
      <c r="C12">
        <v>291</v>
      </c>
      <c r="D12" t="s">
        <v>762</v>
      </c>
      <c r="E12" t="s">
        <v>300</v>
      </c>
      <c r="F12" t="s">
        <v>1196</v>
      </c>
      <c r="G12" t="s">
        <v>1161</v>
      </c>
      <c r="H12" t="s">
        <v>50</v>
      </c>
    </row>
    <row r="13" spans="1:8" x14ac:dyDescent="0.25">
      <c r="A13">
        <v>10</v>
      </c>
      <c r="B13" t="s">
        <v>1287</v>
      </c>
      <c r="C13">
        <v>87</v>
      </c>
      <c r="D13" t="s">
        <v>383</v>
      </c>
      <c r="E13" t="s">
        <v>805</v>
      </c>
      <c r="F13" t="s">
        <v>1196</v>
      </c>
      <c r="G13" t="s">
        <v>1161</v>
      </c>
      <c r="H13" t="s">
        <v>137</v>
      </c>
    </row>
    <row r="14" spans="1:8" x14ac:dyDescent="0.25">
      <c r="A14">
        <v>11</v>
      </c>
      <c r="B14" t="s">
        <v>1288</v>
      </c>
      <c r="C14">
        <v>462</v>
      </c>
      <c r="D14" t="s">
        <v>757</v>
      </c>
      <c r="E14" t="s">
        <v>427</v>
      </c>
      <c r="F14" t="s">
        <v>1196</v>
      </c>
      <c r="G14" t="s">
        <v>1161</v>
      </c>
      <c r="H14" t="s">
        <v>572</v>
      </c>
    </row>
    <row r="15" spans="1:8" x14ac:dyDescent="0.25">
      <c r="A15">
        <v>12</v>
      </c>
      <c r="B15" t="s">
        <v>1289</v>
      </c>
      <c r="C15">
        <v>526</v>
      </c>
      <c r="D15" t="s">
        <v>760</v>
      </c>
      <c r="E15" t="s">
        <v>761</v>
      </c>
      <c r="F15" t="s">
        <v>1196</v>
      </c>
      <c r="G15" t="s">
        <v>1161</v>
      </c>
      <c r="H15" t="s">
        <v>596</v>
      </c>
    </row>
    <row r="16" spans="1:8" x14ac:dyDescent="0.25">
      <c r="A16">
        <v>13</v>
      </c>
      <c r="B16" t="s">
        <v>1290</v>
      </c>
      <c r="C16">
        <v>459</v>
      </c>
      <c r="D16" t="s">
        <v>770</v>
      </c>
      <c r="E16" t="s">
        <v>145</v>
      </c>
      <c r="F16" t="s">
        <v>1196</v>
      </c>
      <c r="G16" t="s">
        <v>1161</v>
      </c>
      <c r="H16" t="s">
        <v>572</v>
      </c>
    </row>
    <row r="17" spans="1:8" x14ac:dyDescent="0.25">
      <c r="A17">
        <v>14</v>
      </c>
      <c r="B17" t="s">
        <v>1291</v>
      </c>
      <c r="C17">
        <v>192</v>
      </c>
      <c r="D17" t="s">
        <v>768</v>
      </c>
      <c r="E17" t="s">
        <v>769</v>
      </c>
      <c r="F17" t="s">
        <v>1196</v>
      </c>
      <c r="G17" t="s">
        <v>1161</v>
      </c>
      <c r="H17" t="s">
        <v>470</v>
      </c>
    </row>
    <row r="18" spans="1:8" x14ac:dyDescent="0.25">
      <c r="A18">
        <v>15</v>
      </c>
      <c r="B18" t="s">
        <v>1292</v>
      </c>
      <c r="C18">
        <v>93</v>
      </c>
      <c r="D18" t="s">
        <v>766</v>
      </c>
      <c r="E18" t="s">
        <v>767</v>
      </c>
      <c r="F18" t="s">
        <v>1196</v>
      </c>
      <c r="G18" t="s">
        <v>1161</v>
      </c>
      <c r="H18" t="s">
        <v>137</v>
      </c>
    </row>
    <row r="19" spans="1:8" x14ac:dyDescent="0.25">
      <c r="A19">
        <v>16</v>
      </c>
      <c r="B19" t="s">
        <v>1293</v>
      </c>
      <c r="C19">
        <v>92</v>
      </c>
      <c r="D19" t="s">
        <v>806</v>
      </c>
      <c r="E19" t="s">
        <v>807</v>
      </c>
      <c r="F19" t="s">
        <v>1196</v>
      </c>
      <c r="G19" t="s">
        <v>1161</v>
      </c>
      <c r="H19" t="s">
        <v>137</v>
      </c>
    </row>
    <row r="20" spans="1:8" x14ac:dyDescent="0.25">
      <c r="A20">
        <v>17</v>
      </c>
      <c r="B20" t="s">
        <v>1294</v>
      </c>
      <c r="C20">
        <v>176</v>
      </c>
      <c r="D20" t="s">
        <v>678</v>
      </c>
      <c r="E20" t="s">
        <v>778</v>
      </c>
      <c r="F20" t="s">
        <v>1196</v>
      </c>
      <c r="G20" t="s">
        <v>1161</v>
      </c>
      <c r="H20" t="s">
        <v>470</v>
      </c>
    </row>
    <row r="21" spans="1:8" x14ac:dyDescent="0.25">
      <c r="A21">
        <v>18</v>
      </c>
      <c r="B21" t="s">
        <v>1295</v>
      </c>
      <c r="C21">
        <v>289</v>
      </c>
      <c r="D21" t="s">
        <v>764</v>
      </c>
      <c r="E21" t="s">
        <v>765</v>
      </c>
      <c r="F21" t="s">
        <v>1196</v>
      </c>
      <c r="G21" t="s">
        <v>1161</v>
      </c>
      <c r="H21" t="s">
        <v>50</v>
      </c>
    </row>
    <row r="22" spans="1:8" x14ac:dyDescent="0.25">
      <c r="A22">
        <v>19</v>
      </c>
      <c r="B22" t="s">
        <v>1296</v>
      </c>
      <c r="C22">
        <v>457</v>
      </c>
      <c r="D22" t="s">
        <v>232</v>
      </c>
      <c r="E22" t="s">
        <v>117</v>
      </c>
      <c r="F22" t="s">
        <v>1196</v>
      </c>
      <c r="G22" t="s">
        <v>1161</v>
      </c>
      <c r="H22" t="s">
        <v>572</v>
      </c>
    </row>
    <row r="23" spans="1:8" x14ac:dyDescent="0.25">
      <c r="A23">
        <v>20</v>
      </c>
      <c r="B23" t="s">
        <v>1297</v>
      </c>
      <c r="C23">
        <v>453</v>
      </c>
      <c r="D23" t="s">
        <v>678</v>
      </c>
      <c r="E23" t="s">
        <v>354</v>
      </c>
      <c r="F23" t="s">
        <v>1196</v>
      </c>
      <c r="G23" t="s">
        <v>1161</v>
      </c>
      <c r="H23" t="s">
        <v>572</v>
      </c>
    </row>
    <row r="24" spans="1:8" x14ac:dyDescent="0.25">
      <c r="A24">
        <v>21</v>
      </c>
      <c r="B24" t="s">
        <v>1298</v>
      </c>
      <c r="C24">
        <v>90</v>
      </c>
      <c r="D24" t="s">
        <v>774</v>
      </c>
      <c r="E24" t="s">
        <v>522</v>
      </c>
      <c r="F24" t="s">
        <v>1196</v>
      </c>
      <c r="G24" t="s">
        <v>1161</v>
      </c>
      <c r="H24" t="s">
        <v>137</v>
      </c>
    </row>
    <row r="25" spans="1:8" x14ac:dyDescent="0.25">
      <c r="A25">
        <v>22</v>
      </c>
      <c r="B25" t="s">
        <v>1299</v>
      </c>
      <c r="C25">
        <v>261</v>
      </c>
      <c r="D25" t="s">
        <v>641</v>
      </c>
      <c r="E25" t="s">
        <v>714</v>
      </c>
      <c r="F25" t="s">
        <v>1196</v>
      </c>
      <c r="G25" t="s">
        <v>1161</v>
      </c>
      <c r="H25" t="s">
        <v>525</v>
      </c>
    </row>
    <row r="26" spans="1:8" x14ac:dyDescent="0.25">
      <c r="A26">
        <v>23</v>
      </c>
      <c r="B26" t="s">
        <v>1300</v>
      </c>
      <c r="C26">
        <v>596</v>
      </c>
      <c r="D26" t="s">
        <v>775</v>
      </c>
      <c r="E26" t="s">
        <v>27</v>
      </c>
      <c r="F26" t="s">
        <v>1196</v>
      </c>
      <c r="G26" t="s">
        <v>1161</v>
      </c>
      <c r="H26" t="s">
        <v>572</v>
      </c>
    </row>
    <row r="27" spans="1:8" x14ac:dyDescent="0.25">
      <c r="A27">
        <v>24</v>
      </c>
      <c r="B27" t="s">
        <v>1301</v>
      </c>
      <c r="C27">
        <v>382</v>
      </c>
      <c r="D27" t="s">
        <v>772</v>
      </c>
      <c r="E27" t="s">
        <v>773</v>
      </c>
      <c r="F27" t="s">
        <v>1196</v>
      </c>
      <c r="G27" t="s">
        <v>1161</v>
      </c>
      <c r="H27" t="s">
        <v>563</v>
      </c>
    </row>
    <row r="28" spans="1:8" x14ac:dyDescent="0.25">
      <c r="A28">
        <v>25</v>
      </c>
      <c r="B28" t="s">
        <v>1302</v>
      </c>
      <c r="C28">
        <v>458</v>
      </c>
      <c r="D28" t="s">
        <v>750</v>
      </c>
      <c r="E28" t="s">
        <v>816</v>
      </c>
      <c r="F28" t="s">
        <v>1196</v>
      </c>
      <c r="G28" t="s">
        <v>1161</v>
      </c>
      <c r="H28" t="s">
        <v>572</v>
      </c>
    </row>
    <row r="29" spans="1:8" x14ac:dyDescent="0.25">
      <c r="A29">
        <v>26</v>
      </c>
      <c r="B29" t="s">
        <v>1303</v>
      </c>
      <c r="C29">
        <v>381</v>
      </c>
      <c r="D29" t="s">
        <v>779</v>
      </c>
      <c r="E29" t="s">
        <v>780</v>
      </c>
      <c r="F29" t="s">
        <v>1196</v>
      </c>
      <c r="G29" t="s">
        <v>1161</v>
      </c>
      <c r="H29" t="s">
        <v>563</v>
      </c>
    </row>
    <row r="30" spans="1:8" x14ac:dyDescent="0.25">
      <c r="A30">
        <v>27</v>
      </c>
      <c r="B30" t="s">
        <v>1304</v>
      </c>
      <c r="C30">
        <v>481</v>
      </c>
      <c r="D30" t="s">
        <v>776</v>
      </c>
      <c r="E30" t="s">
        <v>777</v>
      </c>
      <c r="F30" t="s">
        <v>1196</v>
      </c>
      <c r="G30" t="s">
        <v>1161</v>
      </c>
      <c r="H30" t="s">
        <v>596</v>
      </c>
    </row>
    <row r="31" spans="1:8" x14ac:dyDescent="0.25">
      <c r="A31">
        <v>28</v>
      </c>
      <c r="B31" t="s">
        <v>1305</v>
      </c>
      <c r="C31">
        <v>501</v>
      </c>
      <c r="D31" t="s">
        <v>790</v>
      </c>
      <c r="E31" t="s">
        <v>791</v>
      </c>
      <c r="F31" t="s">
        <v>1196</v>
      </c>
      <c r="G31" t="s">
        <v>1161</v>
      </c>
      <c r="H31" t="s">
        <v>596</v>
      </c>
    </row>
    <row r="32" spans="1:8" x14ac:dyDescent="0.25">
      <c r="A32">
        <v>29</v>
      </c>
      <c r="B32" t="s">
        <v>1306</v>
      </c>
      <c r="C32">
        <v>491</v>
      </c>
      <c r="D32" t="s">
        <v>691</v>
      </c>
      <c r="E32" t="s">
        <v>430</v>
      </c>
      <c r="F32" t="s">
        <v>1196</v>
      </c>
      <c r="G32" t="s">
        <v>1161</v>
      </c>
      <c r="H32" t="s">
        <v>596</v>
      </c>
    </row>
    <row r="33" spans="1:8" x14ac:dyDescent="0.25">
      <c r="A33">
        <v>30</v>
      </c>
      <c r="B33" t="s">
        <v>1307</v>
      </c>
      <c r="C33">
        <v>89</v>
      </c>
      <c r="D33" t="s">
        <v>355</v>
      </c>
      <c r="E33" t="s">
        <v>133</v>
      </c>
      <c r="F33" t="s">
        <v>1196</v>
      </c>
      <c r="G33" t="s">
        <v>1161</v>
      </c>
      <c r="H33" t="s">
        <v>137</v>
      </c>
    </row>
    <row r="34" spans="1:8" x14ac:dyDescent="0.25">
      <c r="A34">
        <v>31</v>
      </c>
      <c r="B34" t="s">
        <v>1308</v>
      </c>
      <c r="C34">
        <v>260</v>
      </c>
      <c r="D34" t="s">
        <v>781</v>
      </c>
      <c r="E34" t="s">
        <v>706</v>
      </c>
      <c r="F34" t="s">
        <v>1196</v>
      </c>
      <c r="G34" t="s">
        <v>1161</v>
      </c>
      <c r="H34" t="s">
        <v>525</v>
      </c>
    </row>
    <row r="35" spans="1:8" x14ac:dyDescent="0.25">
      <c r="A35">
        <v>32</v>
      </c>
      <c r="B35" t="s">
        <v>1309</v>
      </c>
      <c r="C35">
        <v>517</v>
      </c>
      <c r="D35" t="s">
        <v>782</v>
      </c>
      <c r="E35" t="s">
        <v>783</v>
      </c>
      <c r="F35" t="s">
        <v>1196</v>
      </c>
      <c r="G35" t="s">
        <v>1161</v>
      </c>
      <c r="H35" t="s">
        <v>596</v>
      </c>
    </row>
    <row r="36" spans="1:8" x14ac:dyDescent="0.25">
      <c r="A36">
        <v>33</v>
      </c>
      <c r="B36" t="s">
        <v>1310</v>
      </c>
      <c r="C36">
        <v>116</v>
      </c>
      <c r="D36" t="s">
        <v>792</v>
      </c>
      <c r="E36" t="s">
        <v>74</v>
      </c>
      <c r="F36" t="s">
        <v>1196</v>
      </c>
      <c r="G36" t="s">
        <v>1161</v>
      </c>
      <c r="H36" t="s">
        <v>461</v>
      </c>
    </row>
    <row r="37" spans="1:8" x14ac:dyDescent="0.25">
      <c r="A37">
        <v>34</v>
      </c>
      <c r="B37" t="s">
        <v>1311</v>
      </c>
      <c r="C37">
        <v>469</v>
      </c>
      <c r="D37" t="s">
        <v>788</v>
      </c>
      <c r="E37" t="s">
        <v>789</v>
      </c>
      <c r="F37" t="s">
        <v>1196</v>
      </c>
      <c r="G37" t="s">
        <v>1161</v>
      </c>
      <c r="H37" t="s">
        <v>572</v>
      </c>
    </row>
    <row r="38" spans="1:8" x14ac:dyDescent="0.25">
      <c r="A38">
        <v>35</v>
      </c>
      <c r="B38" t="s">
        <v>1312</v>
      </c>
      <c r="C38">
        <v>104</v>
      </c>
      <c r="D38" t="s">
        <v>793</v>
      </c>
      <c r="E38" t="s">
        <v>535</v>
      </c>
      <c r="F38" t="s">
        <v>1196</v>
      </c>
      <c r="G38" t="s">
        <v>1161</v>
      </c>
      <c r="H38" t="s">
        <v>431</v>
      </c>
    </row>
    <row r="39" spans="1:8" x14ac:dyDescent="0.25">
      <c r="A39">
        <v>36</v>
      </c>
      <c r="B39" t="s">
        <v>1313</v>
      </c>
      <c r="C39">
        <v>482</v>
      </c>
      <c r="D39" t="s">
        <v>764</v>
      </c>
      <c r="E39" t="s">
        <v>796</v>
      </c>
      <c r="F39" t="s">
        <v>1196</v>
      </c>
      <c r="G39" t="s">
        <v>1161</v>
      </c>
      <c r="H39" t="s">
        <v>596</v>
      </c>
    </row>
    <row r="40" spans="1:8" x14ac:dyDescent="0.25">
      <c r="A40">
        <v>37</v>
      </c>
      <c r="B40" t="s">
        <v>1314</v>
      </c>
      <c r="C40">
        <v>105</v>
      </c>
      <c r="D40" t="s">
        <v>222</v>
      </c>
      <c r="E40" t="s">
        <v>799</v>
      </c>
      <c r="F40" t="s">
        <v>1196</v>
      </c>
      <c r="G40" t="s">
        <v>1161</v>
      </c>
      <c r="H40" t="s">
        <v>431</v>
      </c>
    </row>
    <row r="41" spans="1:8" x14ac:dyDescent="0.25">
      <c r="A41">
        <v>38</v>
      </c>
      <c r="B41" t="s">
        <v>1315</v>
      </c>
      <c r="C41">
        <v>184</v>
      </c>
      <c r="D41" t="s">
        <v>797</v>
      </c>
      <c r="E41" t="s">
        <v>798</v>
      </c>
      <c r="F41" t="s">
        <v>1196</v>
      </c>
      <c r="G41" t="s">
        <v>1161</v>
      </c>
      <c r="H41" t="s">
        <v>470</v>
      </c>
    </row>
    <row r="42" spans="1:8" x14ac:dyDescent="0.25">
      <c r="A42">
        <v>39</v>
      </c>
      <c r="B42" t="s">
        <v>1316</v>
      </c>
      <c r="C42">
        <v>480</v>
      </c>
      <c r="D42" t="s">
        <v>794</v>
      </c>
      <c r="E42" t="s">
        <v>795</v>
      </c>
      <c r="F42" t="s">
        <v>1196</v>
      </c>
      <c r="G42" t="s">
        <v>1161</v>
      </c>
      <c r="H42" t="s">
        <v>596</v>
      </c>
    </row>
    <row r="43" spans="1:8" x14ac:dyDescent="0.25">
      <c r="A43">
        <v>40</v>
      </c>
      <c r="B43" t="s">
        <v>1317</v>
      </c>
      <c r="C43">
        <v>102</v>
      </c>
      <c r="D43" t="s">
        <v>802</v>
      </c>
      <c r="E43" t="s">
        <v>256</v>
      </c>
      <c r="F43" t="s">
        <v>1196</v>
      </c>
      <c r="G43" t="s">
        <v>1161</v>
      </c>
      <c r="H43" t="s">
        <v>431</v>
      </c>
    </row>
    <row r="44" spans="1:8" x14ac:dyDescent="0.25">
      <c r="A44">
        <v>41</v>
      </c>
      <c r="B44" t="s">
        <v>1318</v>
      </c>
      <c r="C44">
        <v>587</v>
      </c>
      <c r="D44" t="s">
        <v>800</v>
      </c>
      <c r="E44" t="s">
        <v>801</v>
      </c>
      <c r="F44" t="s">
        <v>1196</v>
      </c>
      <c r="G44" t="s">
        <v>1161</v>
      </c>
      <c r="H44" t="s">
        <v>525</v>
      </c>
    </row>
    <row r="45" spans="1:8" x14ac:dyDescent="0.25">
      <c r="A45">
        <v>42</v>
      </c>
      <c r="B45" t="s">
        <v>1319</v>
      </c>
      <c r="C45">
        <v>293</v>
      </c>
      <c r="D45" t="s">
        <v>559</v>
      </c>
      <c r="E45" t="s">
        <v>560</v>
      </c>
      <c r="F45" t="s">
        <v>1196</v>
      </c>
      <c r="G45" t="s">
        <v>1161</v>
      </c>
      <c r="H45" t="s">
        <v>50</v>
      </c>
    </row>
    <row r="46" spans="1:8" x14ac:dyDescent="0.25">
      <c r="A46">
        <v>43</v>
      </c>
      <c r="B46" t="s">
        <v>1320</v>
      </c>
      <c r="C46">
        <v>111</v>
      </c>
      <c r="D46" t="s">
        <v>803</v>
      </c>
      <c r="E46" t="s">
        <v>804</v>
      </c>
      <c r="F46" t="s">
        <v>1196</v>
      </c>
      <c r="G46" t="s">
        <v>1161</v>
      </c>
      <c r="H46" t="s">
        <v>431</v>
      </c>
    </row>
    <row r="48" spans="1:8" x14ac:dyDescent="0.25">
      <c r="A48" t="s">
        <v>220</v>
      </c>
    </row>
    <row r="49" spans="1:6" x14ac:dyDescent="0.25">
      <c r="A49">
        <v>519</v>
      </c>
      <c r="B49" t="s">
        <v>750</v>
      </c>
      <c r="C49" t="s">
        <v>751</v>
      </c>
      <c r="D49" t="s">
        <v>1196</v>
      </c>
      <c r="E49" t="s">
        <v>1161</v>
      </c>
      <c r="F49" t="s">
        <v>596</v>
      </c>
    </row>
    <row r="50" spans="1:6" x14ac:dyDescent="0.25">
      <c r="A50">
        <v>226</v>
      </c>
      <c r="B50" t="s">
        <v>254</v>
      </c>
      <c r="C50" t="s">
        <v>763</v>
      </c>
      <c r="D50" t="s">
        <v>1196</v>
      </c>
      <c r="E50" t="s">
        <v>1161</v>
      </c>
      <c r="F50" t="s">
        <v>498</v>
      </c>
    </row>
    <row r="51" spans="1:6" x14ac:dyDescent="0.25">
      <c r="A51">
        <v>466</v>
      </c>
      <c r="B51" t="s">
        <v>683</v>
      </c>
      <c r="C51" t="s">
        <v>673</v>
      </c>
      <c r="D51" t="s">
        <v>1196</v>
      </c>
      <c r="E51" t="s">
        <v>1161</v>
      </c>
      <c r="F51" t="s">
        <v>572</v>
      </c>
    </row>
    <row r="52" spans="1:6" x14ac:dyDescent="0.25">
      <c r="A52">
        <v>95</v>
      </c>
      <c r="B52" t="s">
        <v>755</v>
      </c>
      <c r="C52" t="s">
        <v>756</v>
      </c>
      <c r="D52" t="s">
        <v>1196</v>
      </c>
      <c r="E52" t="s">
        <v>1161</v>
      </c>
      <c r="F52" t="s">
        <v>431</v>
      </c>
    </row>
    <row r="53" spans="1:6" x14ac:dyDescent="0.25">
      <c r="A53">
        <v>460</v>
      </c>
      <c r="B53" t="s">
        <v>643</v>
      </c>
      <c r="C53" t="s">
        <v>747</v>
      </c>
      <c r="D53" t="s">
        <v>1196</v>
      </c>
      <c r="E53" t="s">
        <v>1161</v>
      </c>
      <c r="F53" t="s">
        <v>572</v>
      </c>
    </row>
    <row r="54" spans="1:6" x14ac:dyDescent="0.25">
      <c r="A54">
        <v>88</v>
      </c>
      <c r="B54" t="s">
        <v>758</v>
      </c>
      <c r="C54" t="s">
        <v>759</v>
      </c>
      <c r="D54" t="s">
        <v>1196</v>
      </c>
      <c r="E54" t="s">
        <v>1161</v>
      </c>
      <c r="F54" t="s">
        <v>137</v>
      </c>
    </row>
    <row r="55" spans="1:6" x14ac:dyDescent="0.25">
      <c r="A55">
        <v>91</v>
      </c>
      <c r="B55" t="s">
        <v>762</v>
      </c>
      <c r="C55" t="s">
        <v>12</v>
      </c>
      <c r="D55" t="s">
        <v>1196</v>
      </c>
      <c r="E55" t="s">
        <v>1161</v>
      </c>
      <c r="F55" t="s">
        <v>137</v>
      </c>
    </row>
    <row r="56" spans="1:6" x14ac:dyDescent="0.25">
      <c r="A56">
        <v>502</v>
      </c>
      <c r="B56" t="s">
        <v>784</v>
      </c>
      <c r="C56" t="s">
        <v>785</v>
      </c>
      <c r="D56" t="s">
        <v>1196</v>
      </c>
      <c r="E56" t="s">
        <v>1161</v>
      </c>
      <c r="F56" t="s">
        <v>596</v>
      </c>
    </row>
    <row r="57" spans="1:6" x14ac:dyDescent="0.25">
      <c r="A57">
        <v>257</v>
      </c>
      <c r="B57" t="s">
        <v>786</v>
      </c>
      <c r="C57" t="s">
        <v>787</v>
      </c>
      <c r="D57" t="s">
        <v>1196</v>
      </c>
      <c r="E57" t="s">
        <v>1161</v>
      </c>
      <c r="F57" t="s">
        <v>525</v>
      </c>
    </row>
    <row r="58" spans="1:6" x14ac:dyDescent="0.25">
      <c r="A58">
        <v>583</v>
      </c>
      <c r="B58" t="s">
        <v>808</v>
      </c>
      <c r="C58" t="s">
        <v>809</v>
      </c>
      <c r="D58" t="s">
        <v>1196</v>
      </c>
      <c r="E58" t="s">
        <v>1161</v>
      </c>
      <c r="F58" t="s">
        <v>525</v>
      </c>
    </row>
    <row r="59" spans="1:6" x14ac:dyDescent="0.25">
      <c r="A59">
        <v>585</v>
      </c>
      <c r="B59" t="s">
        <v>810</v>
      </c>
      <c r="C59" t="s">
        <v>811</v>
      </c>
      <c r="D59" t="s">
        <v>1196</v>
      </c>
      <c r="E59" t="s">
        <v>1161</v>
      </c>
      <c r="F59" t="s">
        <v>525</v>
      </c>
    </row>
    <row r="60" spans="1:6" x14ac:dyDescent="0.25">
      <c r="A60">
        <v>258</v>
      </c>
      <c r="B60" t="s">
        <v>228</v>
      </c>
      <c r="C60" t="s">
        <v>812</v>
      </c>
      <c r="D60" t="s">
        <v>1196</v>
      </c>
      <c r="E60" t="s">
        <v>1161</v>
      </c>
      <c r="F60" t="s">
        <v>525</v>
      </c>
    </row>
    <row r="61" spans="1:6" x14ac:dyDescent="0.25">
      <c r="A61">
        <v>259</v>
      </c>
      <c r="B61" t="s">
        <v>813</v>
      </c>
      <c r="C61" t="s">
        <v>74</v>
      </c>
      <c r="D61" t="s">
        <v>1196</v>
      </c>
      <c r="E61" t="s">
        <v>1161</v>
      </c>
      <c r="F61" t="s">
        <v>525</v>
      </c>
    </row>
    <row r="62" spans="1:6" x14ac:dyDescent="0.25">
      <c r="A62">
        <v>264</v>
      </c>
      <c r="B62" t="s">
        <v>230</v>
      </c>
      <c r="C62" t="s">
        <v>814</v>
      </c>
      <c r="D62" t="s">
        <v>1196</v>
      </c>
      <c r="E62" t="s">
        <v>1161</v>
      </c>
      <c r="F62" t="s">
        <v>525</v>
      </c>
    </row>
    <row r="63" spans="1:6" x14ac:dyDescent="0.25">
      <c r="A63">
        <v>274</v>
      </c>
      <c r="B63" t="s">
        <v>764</v>
      </c>
      <c r="C63" t="s">
        <v>815</v>
      </c>
      <c r="D63" t="s">
        <v>1196</v>
      </c>
      <c r="E63" t="s">
        <v>1161</v>
      </c>
      <c r="F63" t="s">
        <v>525</v>
      </c>
    </row>
    <row r="64" spans="1:6" x14ac:dyDescent="0.25">
      <c r="A64">
        <v>468</v>
      </c>
      <c r="B64" t="s">
        <v>817</v>
      </c>
      <c r="C64" t="s">
        <v>818</v>
      </c>
      <c r="D64" t="s">
        <v>1196</v>
      </c>
      <c r="E64" t="s">
        <v>1161</v>
      </c>
      <c r="F64" t="s">
        <v>572</v>
      </c>
    </row>
    <row r="65" spans="1:6" x14ac:dyDescent="0.25">
      <c r="A65">
        <v>471</v>
      </c>
      <c r="B65" t="s">
        <v>764</v>
      </c>
      <c r="C65" t="s">
        <v>819</v>
      </c>
      <c r="D65" t="s">
        <v>1196</v>
      </c>
      <c r="E65" t="s">
        <v>1161</v>
      </c>
      <c r="F65" t="s">
        <v>572</v>
      </c>
    </row>
    <row r="66" spans="1:6" x14ac:dyDescent="0.25">
      <c r="A66">
        <v>472</v>
      </c>
      <c r="B66" t="s">
        <v>712</v>
      </c>
      <c r="C66" t="s">
        <v>820</v>
      </c>
      <c r="D66" t="s">
        <v>1196</v>
      </c>
      <c r="E66" t="s">
        <v>1161</v>
      </c>
      <c r="F66" t="s">
        <v>572</v>
      </c>
    </row>
    <row r="67" spans="1:6" x14ac:dyDescent="0.25">
      <c r="A67">
        <v>479</v>
      </c>
      <c r="B67" t="str">
        <f>"Frederic"</f>
        <v>Frederic</v>
      </c>
      <c r="C67" t="str">
        <f>"Teer"</f>
        <v>Teer</v>
      </c>
      <c r="D67" t="str">
        <f>"M"</f>
        <v>M</v>
      </c>
      <c r="E67" t="str">
        <f>"Grade 7"</f>
        <v>Grade 7</v>
      </c>
      <c r="F67" t="str">
        <f>"Unattached British Columbia"</f>
        <v>Unattached British Columbia</v>
      </c>
    </row>
    <row r="68" spans="1:6" x14ac:dyDescent="0.25">
      <c r="A68">
        <v>490</v>
      </c>
      <c r="B68" t="s">
        <v>821</v>
      </c>
      <c r="C68" t="s">
        <v>111</v>
      </c>
      <c r="D68" t="s">
        <v>1196</v>
      </c>
      <c r="E68" t="s">
        <v>1161</v>
      </c>
      <c r="F68" t="s">
        <v>596</v>
      </c>
    </row>
    <row r="69" spans="1:6" x14ac:dyDescent="0.25">
      <c r="A69">
        <v>520</v>
      </c>
      <c r="B69" t="s">
        <v>822</v>
      </c>
      <c r="C69" t="s">
        <v>823</v>
      </c>
      <c r="D69" t="s">
        <v>1196</v>
      </c>
      <c r="E69" t="s">
        <v>1161</v>
      </c>
      <c r="F69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 4 Girls</vt:lpstr>
      <vt:lpstr>Gr 5 Girls</vt:lpstr>
      <vt:lpstr>Gr 4 Boys</vt:lpstr>
      <vt:lpstr>Gr 5 Boys</vt:lpstr>
      <vt:lpstr>Gr 6 Girls </vt:lpstr>
      <vt:lpstr>Gr 7 Girls </vt:lpstr>
      <vt:lpstr>Gr 8 Girls</vt:lpstr>
      <vt:lpstr>Gr 6 Boys</vt:lpstr>
      <vt:lpstr>Gr 7 Boys</vt:lpstr>
      <vt:lpstr>Gr 8 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Foote</dc:creator>
  <cp:lastModifiedBy>Debbie Foote</cp:lastModifiedBy>
  <dcterms:created xsi:type="dcterms:W3CDTF">2022-09-30T00:36:30Z</dcterms:created>
  <dcterms:modified xsi:type="dcterms:W3CDTF">2022-10-07T23:05:21Z</dcterms:modified>
</cp:coreProperties>
</file>